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rv-repository\comune$\PIANO DI ZONA\AREA ANZIANI\COPROGETTAZIONE\da lavorare\revisione ia\04.09 new\OK\"/>
    </mc:Choice>
  </mc:AlternateContent>
  <xr:revisionPtr revIDLastSave="0" documentId="13_ncr:1_{EA2C67D8-83BE-4D69-97D6-59E5065054E1}" xr6:coauthVersionLast="47" xr6:coauthVersionMax="47" xr10:uidLastSave="{00000000-0000-0000-0000-000000000000}"/>
  <bookViews>
    <workbookView xWindow="-110" yWindow="-110" windowWidth="19420" windowHeight="11500" activeTab="1" xr2:uid="{00000000-000D-0000-FFFF-FFFF00000000}"/>
  </bookViews>
  <sheets>
    <sheet name="Istruzioni" sheetId="1" r:id="rId1"/>
    <sheet name="Piano finanziario" sheetId="2" r:id="rId2"/>
    <sheet name="Rendicont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3" l="1"/>
  <c r="G51" i="3"/>
  <c r="D51" i="3"/>
  <c r="D50" i="3"/>
  <c r="G50" i="3" s="1"/>
  <c r="D49" i="3"/>
  <c r="G49" i="3" s="1"/>
  <c r="D48" i="3"/>
  <c r="G48" i="3" s="1"/>
  <c r="E30" i="3"/>
  <c r="D29" i="3"/>
  <c r="G29" i="3" s="1"/>
  <c r="D28" i="3"/>
  <c r="G28" i="3" s="1"/>
  <c r="D27" i="3"/>
  <c r="G27" i="3" s="1"/>
  <c r="D26" i="3"/>
  <c r="G26" i="3" s="1"/>
  <c r="D25" i="3"/>
  <c r="G25" i="3" s="1"/>
  <c r="D24" i="3"/>
  <c r="G24" i="3" s="1"/>
  <c r="D23" i="3"/>
  <c r="E19" i="3"/>
  <c r="E35" i="3" s="1"/>
  <c r="C19" i="3"/>
  <c r="F18" i="3"/>
  <c r="B18" i="3"/>
  <c r="A18" i="3"/>
  <c r="F17" i="3"/>
  <c r="B17" i="3"/>
  <c r="A17" i="3"/>
  <c r="F16" i="3"/>
  <c r="D16" i="3"/>
  <c r="G16" i="3" s="1"/>
  <c r="B16" i="3"/>
  <c r="A16" i="3"/>
  <c r="F15" i="3"/>
  <c r="B15" i="3"/>
  <c r="A15" i="3"/>
  <c r="F14" i="3"/>
  <c r="D14" i="3"/>
  <c r="G14" i="3" s="1"/>
  <c r="B14" i="3"/>
  <c r="A14" i="3"/>
  <c r="F13" i="3"/>
  <c r="D13" i="3"/>
  <c r="G13" i="3" s="1"/>
  <c r="B13" i="3"/>
  <c r="A13" i="3"/>
  <c r="F12" i="3"/>
  <c r="B12" i="3"/>
  <c r="A12" i="3"/>
  <c r="F11" i="3"/>
  <c r="D11" i="3"/>
  <c r="G11" i="3" s="1"/>
  <c r="B11" i="3"/>
  <c r="A11" i="3"/>
  <c r="F10" i="3"/>
  <c r="D10" i="3"/>
  <c r="G10" i="3" s="1"/>
  <c r="B10" i="3"/>
  <c r="A10" i="3"/>
  <c r="F9" i="3"/>
  <c r="B9" i="3"/>
  <c r="A9" i="3"/>
  <c r="F8" i="3"/>
  <c r="D8" i="3"/>
  <c r="G8" i="3" s="1"/>
  <c r="B8" i="3"/>
  <c r="A8" i="3"/>
  <c r="F7" i="3"/>
  <c r="D7" i="3"/>
  <c r="B7" i="3"/>
  <c r="A7" i="3"/>
  <c r="M66" i="2"/>
  <c r="M65" i="2"/>
  <c r="M64" i="2"/>
  <c r="L60" i="2"/>
  <c r="K60" i="2"/>
  <c r="M60" i="2" s="1"/>
  <c r="J60" i="2"/>
  <c r="M56" i="2"/>
  <c r="M54" i="2"/>
  <c r="M53" i="2"/>
  <c r="L50" i="2"/>
  <c r="M43" i="2"/>
  <c r="M42" i="2"/>
  <c r="L41" i="2"/>
  <c r="K41" i="2"/>
  <c r="J41" i="2"/>
  <c r="M41" i="2" s="1"/>
  <c r="H41" i="2"/>
  <c r="M40" i="2"/>
  <c r="L40" i="2"/>
  <c r="K40" i="2"/>
  <c r="J40" i="2"/>
  <c r="H40" i="2"/>
  <c r="L39" i="2"/>
  <c r="K39" i="2"/>
  <c r="J39" i="2"/>
  <c r="J58" i="2" s="1"/>
  <c r="H39" i="2"/>
  <c r="L38" i="2"/>
  <c r="L58" i="2" s="1"/>
  <c r="K38" i="2"/>
  <c r="K58" i="2" s="1"/>
  <c r="J38" i="2"/>
  <c r="H38" i="2"/>
  <c r="L33" i="2"/>
  <c r="K33" i="2"/>
  <c r="K50" i="2" s="1"/>
  <c r="J33" i="2"/>
  <c r="J50" i="2" s="1"/>
  <c r="M50" i="2" s="1"/>
  <c r="M32" i="2"/>
  <c r="M31" i="2"/>
  <c r="M30" i="2"/>
  <c r="M29" i="2"/>
  <c r="M28" i="2"/>
  <c r="M27" i="2"/>
  <c r="M26" i="2"/>
  <c r="M33" i="2" s="1"/>
  <c r="G21" i="2"/>
  <c r="F21" i="2"/>
  <c r="E21" i="2"/>
  <c r="L20" i="2"/>
  <c r="K20" i="2"/>
  <c r="J20" i="2"/>
  <c r="D18" i="3" s="1"/>
  <c r="G18" i="3" s="1"/>
  <c r="H20" i="2"/>
  <c r="L19" i="2"/>
  <c r="M19" i="2" s="1"/>
  <c r="K19" i="2"/>
  <c r="J19" i="2"/>
  <c r="D17" i="3" s="1"/>
  <c r="G17" i="3" s="1"/>
  <c r="H19" i="2"/>
  <c r="L18" i="2"/>
  <c r="K18" i="2"/>
  <c r="J18" i="2"/>
  <c r="M18" i="2" s="1"/>
  <c r="H18" i="2"/>
  <c r="L17" i="2"/>
  <c r="K17" i="2"/>
  <c r="J17" i="2"/>
  <c r="D15" i="3" s="1"/>
  <c r="G15" i="3" s="1"/>
  <c r="H17" i="2"/>
  <c r="M16" i="2"/>
  <c r="L16" i="2"/>
  <c r="K16" i="2"/>
  <c r="J16" i="2"/>
  <c r="H16" i="2"/>
  <c r="L15" i="2"/>
  <c r="K15" i="2"/>
  <c r="J15" i="2"/>
  <c r="M15" i="2" s="1"/>
  <c r="H15" i="2"/>
  <c r="L14" i="2"/>
  <c r="K14" i="2"/>
  <c r="J14" i="2"/>
  <c r="M14" i="2" s="1"/>
  <c r="H14" i="2"/>
  <c r="L13" i="2"/>
  <c r="M13" i="2" s="1"/>
  <c r="K13" i="2"/>
  <c r="J13" i="2"/>
  <c r="H13" i="2"/>
  <c r="L12" i="2"/>
  <c r="K12" i="2"/>
  <c r="J12" i="2"/>
  <c r="M12" i="2" s="1"/>
  <c r="H12" i="2"/>
  <c r="L11" i="2"/>
  <c r="K11" i="2"/>
  <c r="J11" i="2"/>
  <c r="M11" i="2" s="1"/>
  <c r="H11" i="2"/>
  <c r="M10" i="2"/>
  <c r="L10" i="2"/>
  <c r="K10" i="2"/>
  <c r="J10" i="2"/>
  <c r="H10" i="2"/>
  <c r="L9" i="2"/>
  <c r="L21" i="2" s="1"/>
  <c r="L49" i="2" s="1"/>
  <c r="K9" i="2"/>
  <c r="K21" i="2" s="1"/>
  <c r="K49" i="2" s="1"/>
  <c r="J9" i="2"/>
  <c r="J21" i="2" s="1"/>
  <c r="J49" i="2" s="1"/>
  <c r="H9" i="2"/>
  <c r="H21" i="2" s="1"/>
  <c r="B19" i="3" l="1"/>
  <c r="D30" i="3"/>
  <c r="J51" i="2"/>
  <c r="M51" i="2" s="1"/>
  <c r="M67" i="2" s="1"/>
  <c r="M49" i="2"/>
  <c r="M58" i="2"/>
  <c r="K51" i="2"/>
  <c r="K52" i="2" s="1"/>
  <c r="L51" i="2"/>
  <c r="L52" i="2" s="1"/>
  <c r="G23" i="3"/>
  <c r="G30" i="3" s="1"/>
  <c r="M9" i="2"/>
  <c r="M39" i="2"/>
  <c r="D9" i="3"/>
  <c r="G9" i="3" s="1"/>
  <c r="E33" i="3"/>
  <c r="E39" i="3" s="1"/>
  <c r="D12" i="3"/>
  <c r="G12" i="3" s="1"/>
  <c r="D52" i="3"/>
  <c r="M38" i="2"/>
  <c r="G7" i="3"/>
  <c r="M17" i="2"/>
  <c r="M20" i="2"/>
  <c r="L55" i="2" l="1"/>
  <c r="L57" i="2" s="1"/>
  <c r="L59" i="2"/>
  <c r="K55" i="2"/>
  <c r="K57" i="2" s="1"/>
  <c r="K59" i="2"/>
  <c r="J52" i="2"/>
  <c r="M21" i="2"/>
  <c r="G19" i="3"/>
  <c r="D19" i="3"/>
  <c r="J55" i="2" l="1"/>
  <c r="M52" i="2"/>
  <c r="J59" i="2"/>
  <c r="M59" i="2" s="1"/>
  <c r="L65" i="2" l="1"/>
  <c r="B81" i="2"/>
  <c r="L66" i="2"/>
  <c r="L64" i="2"/>
  <c r="L67" i="2"/>
  <c r="E40" i="3"/>
  <c r="M55" i="2"/>
  <c r="J57" i="2"/>
  <c r="M57" i="2" s="1"/>
  <c r="E41" i="3" l="1"/>
  <c r="E43" i="3" l="1"/>
  <c r="G52" i="3"/>
  <c r="E44" i="3"/>
</calcChain>
</file>

<file path=xl/sharedStrings.xml><?xml version="1.0" encoding="utf-8"?>
<sst xmlns="http://schemas.openxmlformats.org/spreadsheetml/2006/main" count="159" uniqueCount="139">
  <si>
    <t>ALLEGATO 3 – PIANO FINANZIARIO DELLA COPROGETTAZIONE 2027-2029</t>
  </si>
  <si>
    <t>Ente proponente (o capofila e componenti)</t>
  </si>
  <si>
    <t>Titolo della proposta progettuale</t>
  </si>
  <si>
    <t>A. PERSONALE IMPIEGATO DIRETTAMENTE NELLE ATTIVITÀ (dipendenti e collaboratori dell'ente partner) – rimborsato al costo effettivo</t>
  </si>
  <si>
    <t>Figura professionale</t>
  </si>
  <si>
    <t>Rapporto di lavoro, CCNL e livello</t>
  </si>
  <si>
    <t>Attività svolte nel progetto</t>
  </si>
  <si>
    <t>Linea</t>
  </si>
  <si>
    <t>Ore di lavoro 2027</t>
  </si>
  <si>
    <t>Ore di lavoro 2028</t>
  </si>
  <si>
    <t>Ore di lavoro 2029</t>
  </si>
  <si>
    <t>Ore totali</t>
  </si>
  <si>
    <t>Costo orario effettivo stimato (lordo ente)</t>
  </si>
  <si>
    <t>Costo 2027</t>
  </si>
  <si>
    <t>Costo 2028</t>
  </si>
  <si>
    <t>Costo 2029</t>
  </si>
  <si>
    <t>Costo totale</t>
  </si>
  <si>
    <t>Coordinatore di progetto</t>
  </si>
  <si>
    <t>Educatore professionale</t>
  </si>
  <si>
    <t>OSS / ASA</t>
  </si>
  <si>
    <t>Operatore di comunità / territoriale</t>
  </si>
  <si>
    <t>Personale amministrativo dedicato al progetto</t>
  </si>
  <si>
    <t>TOTALE PERSONALE (costo diretto)</t>
  </si>
  <si>
    <t>B. ALTRI COSTI DIRETTI DEL PROGETTO</t>
  </si>
  <si>
    <t>Voce di costo</t>
  </si>
  <si>
    <t>Criterio di calcolo e documenti a supporto</t>
  </si>
  <si>
    <t>Volontari: rimborso delle spese effettive e assicurazione (artt. 17-18 CTS)</t>
  </si>
  <si>
    <t>Beni di consumo, materiali e attrezzature</t>
  </si>
  <si>
    <t>Mobilità e accompagnamenti</t>
  </si>
  <si>
    <t>Formazione e supervisione</t>
  </si>
  <si>
    <t>Azioni di comunità e comunicazione</t>
  </si>
  <si>
    <t>Monitoraggio, valutazione e VIS</t>
  </si>
  <si>
    <t>Assicurazioni e costi di funzionamento direttamente riferibili al progetto (polizze dedicate, sede operativa, utenze e telefonia dedicate)</t>
  </si>
  <si>
    <t>TOTALE ALTRI COSTI DIRETTI</t>
  </si>
  <si>
    <t>C. VOLONTARI E ALTRI APPORTI NON MONETARI DELL'ENTE PARTNER – facoltativi e figurativi: non sono rimborsabili</t>
  </si>
  <si>
    <t>Figura o risorsa</t>
  </si>
  <si>
    <t>Criterio di valorizzazione</t>
  </si>
  <si>
    <t>Ore 2027</t>
  </si>
  <si>
    <t>Ore 2028</t>
  </si>
  <si>
    <t>Ore 2029</t>
  </si>
  <si>
    <t>Valore orario figurativo</t>
  </si>
  <si>
    <t>Valore 2027</t>
  </si>
  <si>
    <t>Valore 2028</t>
  </si>
  <si>
    <t>Valore 2029</t>
  </si>
  <si>
    <t>Valore totale</t>
  </si>
  <si>
    <t>Volontari</t>
  </si>
  <si>
    <t>Sedi e locali messi a disposizione – valore d'uso</t>
  </si>
  <si>
    <t>Mezzi, attrezzature e altri apporti – valore d'uso</t>
  </si>
  <si>
    <t>D. QUADRO COMPLESSIVO</t>
  </si>
  <si>
    <t>% proposta dall'ente</t>
  </si>
  <si>
    <t>2027</t>
  </si>
  <si>
    <t>2028</t>
  </si>
  <si>
    <t>2029</t>
  </si>
  <si>
    <t>Triennio</t>
  </si>
  <si>
    <t>Costo diretto del personale (sezione A)</t>
  </si>
  <si>
    <t>Altri costi diretti (sezione B)</t>
  </si>
  <si>
    <t>Costi indiretti: percentuale sul costo diretto del personale, proposta dall'ente (cella gialla) e motivata nella riga in fondo al quadro</t>
  </si>
  <si>
    <t>TOTALE COSTI DEL PROGETTO</t>
  </si>
  <si>
    <t>Risorse proprie monetarie dell'ente partner (–)  facoltative, senza soglia</t>
  </si>
  <si>
    <t>Entrate generate dalle attività (–)  es. compartecipazione degli utenti incassata dall'ente partner</t>
  </si>
  <si>
    <t>CONTRIBUTO PUBBLICO RICHIESTO (costi – risorse proprie – entrate)</t>
  </si>
  <si>
    <t>Tetto annuo delle risorse pubbliche (Avviso, art. 6)</t>
  </si>
  <si>
    <t>Esito rispetto al tetto</t>
  </si>
  <si>
    <t>Apporti non monetari dell'ente partner (figurativi – sezione C)</t>
  </si>
  <si>
    <t>VALORE COMPLESSIVO DELLA PROPOSTA (costi + apporti non monetari dell'ente partner)</t>
  </si>
  <si>
    <t>Ore di lavoro complessive del personale (sezione A)</t>
  </si>
  <si>
    <t>Come è stata determinata la percentuale dei costi indiretti (obbligatorio se indicata)</t>
  </si>
  <si>
    <t>Costi per linea di intervento (calcolati; i costi indiretti sono attribuiti alla linea trasversale)</t>
  </si>
  <si>
    <t>A – Cura della persona e promozione del benessere</t>
  </si>
  <si>
    <t>B – Supporto al caregiver e alle famiglie</t>
  </si>
  <si>
    <t>C – Azioni di comunità e governance</t>
  </si>
  <si>
    <t>Trasversale (coordinamento, amministrazione, valutazione, costi indiretti)</t>
  </si>
  <si>
    <t>E. PRINCIPI CHE REGGONO IL PIANO – accettati con la sottoscrizione</t>
  </si>
  <si>
    <t>1. Il contributo pubblico ha natura compensativa (art. 12 L. 241/1990): rimborsa esclusivamente costi effettivamente sostenuti, documentati e pertinenti al progetto. Non è il corrispettivo di una prestazione.</t>
  </si>
  <si>
    <t>2. Le ore indicate sono la stima del lavoro che le persone dedicano al progetto (interventi, équipe, coordinamento, spostamenti, formazione). Non sono un volume di prestazioni dovute né l'unità di misura del contributo, e sono rimodulabili nel Tavolo di co-progettazione.</t>
  </si>
  <si>
    <t>3. Il costo orario è il costo effettivo lordo sostenuto dall'ente per ciascuna figura, secondo il CCNL e il livello applicati. Non è una tariffa: a rendiconto è rimborsato il costo realmente sostenuto per le ore realmente lavorate, risultante da cedolini e registri delle presenze.</t>
  </si>
  <si>
    <t>4. I costi indiretti (funzioni generali dell'ente non attribuibili direttamente al progetto) sono riconosciuti per la sola quota parte riferibile al progetto, documentata con criterio dichiarato, entro la percentuale proposta dall'ente nel piano e condivisa nel Tavolo di co-progettazione. La percentuale è un limite massimo, non un importo forfettario, salvo che il Manuale del Fondo imponga un tasso forfettario.</t>
  </si>
  <si>
    <t>5. Non sono previsti utili, margini o maggiorazioni. Il contributo si riduce in misura pari alle entrate generate dalle attività e, a consuntivo, alle minori spese.</t>
  </si>
  <si>
    <t>6. L'imputazione delle spese alle fonti di finanziamento è definita nel Tavolo e a rendiconto: ogni spesa è imputata a una sola fonte, nel rispetto delle regole e dei destinatari di ciascun Fondo.</t>
  </si>
  <si>
    <t>7. Gli apporti dell'ente partner sono facoltativi e senza soglia minima; il volontariato e gli altri apporti non monetari sono figurativi e non danno diritto ad alcun rimborso.</t>
  </si>
  <si>
    <t>Data e firma digitale del legale rappresentante</t>
  </si>
  <si>
    <t>ESITO COMPLESSIVO</t>
  </si>
  <si>
    <t>COME SI COMPILA IL PIANO FINANZIARIO</t>
  </si>
  <si>
    <t>Che cos'è</t>
  </si>
  <si>
    <t>Il piano descrive le persone e le risorse impiegate nel progetto nel triennio. Non contiene prezzi né ribassi e non chiede di indicare le fonti di finanziamento: l'imputazione ai Fondi avviene nel Tavolo e a rendiconto.</t>
  </si>
  <si>
    <t>Sezione A – Personale</t>
  </si>
  <si>
    <t>Una riga per ogni figura impiegata direttamente nel progetto (dipendenti e collaboratori). Indicare rapporto di lavoro, CCNL e livello, attività svolte, linea prevalente, ore di lavoro per anno e costo orario effettivo lordo ente. Le ore comprendono tutto il lavoro dedicato al progetto, non solo gli interventi presso le persone.</t>
  </si>
  <si>
    <t>Sezione B – Altri costi diretti</t>
  </si>
  <si>
    <t>Importi annui per voce, con criterio di calcolo e linea. Sono costi attribuibili per intero al progetto e documentabili (comprese polizze dedicate e sede operativa). Qui vanno anche le spese effettive rimborsate ai volontari.</t>
  </si>
  <si>
    <t>Costi indiretti</t>
  </si>
  <si>
    <t>Sono i costi delle funzioni generali dell'ente (direzione, amministrazione e contabilità generale, sede legale) che non si possono attribuire direttamente al progetto. Non si elencano: nel Quadro complessivo l'ente propone una percentuale sul costo diretto del personale e spiega come l'ha determinata. La percentuale è verificata nel Tavolo; a rendiconto è riconosciuta la quota parte documentata, fino a quel limite.</t>
  </si>
  <si>
    <t>Sezione C – Apporti figurativi</t>
  </si>
  <si>
    <t>Ore dei volontari e altri apporti non monetari dell'ente (facoltativi, senza soglia), con il criterio di valorizzazione. Nulla di questa sezione è rimborsabile. Le risorse della PA non si indicano qui: sono definite nel Tavolo di co-progettazione.</t>
  </si>
  <si>
    <t>Sezione D – Quadro</t>
  </si>
  <si>
    <t>Indicare la percentuale dei costi indiretti proposta e il criterio con cui è stata determinata, le eventuali risorse proprie monetarie e le eventuali entrate. Il contributo richiesto è calcolato e confrontato con il tetto annuo.</t>
  </si>
  <si>
    <t>Esito</t>
  </si>
  <si>
    <t>In fondo deve comparire «PIANO FINANZIARIO COERENTE». Al piano si allega la relazione descrittiva prevista dall'art. 10 dell'Avviso.</t>
  </si>
  <si>
    <t>Rendiconto</t>
  </si>
  <si>
    <t>In attuazione si usa il foglio «Rendiconto»: per ogni figura, ore lavorate e costo effettivo; per ogni voce, costo documentato; costi indiretti; imputazione alle fonti.</t>
  </si>
  <si>
    <t>RENDICONTO ANALITICO (fase di attuazione)</t>
  </si>
  <si>
    <t>Il contributo rimborsa il costo effettivo delle ore effettivamente lavorate e degli altri costi documentati; non può superare il preventivato né i costi ammessi.</t>
  </si>
  <si>
    <t>Annualità</t>
  </si>
  <si>
    <t>Periodo rendicontato</t>
  </si>
  <si>
    <t>1. PERSONALE (costi diretti)</t>
  </si>
  <si>
    <t>Ore preventivate nell'annualità</t>
  </si>
  <si>
    <t>Ore lavorate (da registri presenze) – cumulato</t>
  </si>
  <si>
    <t>Costo preventivato nell'annualità</t>
  </si>
  <si>
    <t>Costo effettivo sostenuto (da cedolini / fatture) – cumulato</t>
  </si>
  <si>
    <t>Costo orario effettivo risultante</t>
  </si>
  <si>
    <t>Residuo sul preventivato</t>
  </si>
  <si>
    <t>TOTALE PERSONALE</t>
  </si>
  <si>
    <t>2. ALTRI COSTI DIRETTI</t>
  </si>
  <si>
    <t>Costo effettivo documentato – cumulato</t>
  </si>
  <si>
    <t>3. COSTI INDIRETTI E CONTRIBUTO SPETTANTE</t>
  </si>
  <si>
    <t>Totale costi diretti effettivi rendicontati</t>
  </si>
  <si>
    <t>Costi indiretti documentati: quota parte riferibile al progetto, con criterio di imputazione</t>
  </si>
  <si>
    <t>Costi indiretti riconosciuti (entro la percentuale del piano applicata al costo effettivo del personale)</t>
  </si>
  <si>
    <t>Costi non ammessi dopo la verifica (–)</t>
  </si>
  <si>
    <t>Risorse proprie dell'ente partner impiegate (–)</t>
  </si>
  <si>
    <t>Entrate del periodo (–)</t>
  </si>
  <si>
    <t>Costi a carico del contributo pubblico</t>
  </si>
  <si>
    <t>Contributo preventivato per l'annualità</t>
  </si>
  <si>
    <t>CONTRIBUTO SPETTANTE (il minore tra i due)</t>
  </si>
  <si>
    <t>Già erogato (anticipazioni comprese)</t>
  </si>
  <si>
    <t>Da erogare / (da restituire)</t>
  </si>
  <si>
    <t>Economia sull'annualità (non erogata)</t>
  </si>
  <si>
    <t>4. IMPUTAZIONE ALLE FONTI DI FINANZIAMENTO (definita con l'Ufficio di Piano – una fonte per ogni spesa)</t>
  </si>
  <si>
    <t>Fonte</t>
  </si>
  <si>
    <t>Tetto dell'annualità</t>
  </si>
  <si>
    <t>Costi imputati alla fonte – cumulato</t>
  </si>
  <si>
    <t>Fondi comunali</t>
  </si>
  <si>
    <t>FNA</t>
  </si>
  <si>
    <t>FNPS – LEPS Dimissioni protette</t>
  </si>
  <si>
    <t>Misura Sollievo K2</t>
  </si>
  <si>
    <t>TOTALE (deve coincidere con il contributo spettante)</t>
  </si>
  <si>
    <t>Destinatari per fonte: FNA – persone anziane non autosufficienti; Misura K2 – persone con disabilità; FNPS – dimissioni protette (fino a 30 giorni); Fondi comunali – sistema nel suo complesso. Alla richiesta di erogazione si allegano l'elenco dei giustificativi per figura e per voce, con la fonte di imputazione, il prospetto di calcolo dei costi indiretti e la relazione sulle attività. La richiesta non è una fattura.</t>
  </si>
  <si>
    <t>Altre figure</t>
  </si>
  <si>
    <t xml:space="preserve">Assicurazioni e costi di funzionamento direttamente riferibili al progetto </t>
  </si>
  <si>
    <t>Non è un'offerta economica: descrive le persone e le risorse che l'ente partner impiega nel progetto. Le voci sono a titolo esemplificativo. Celle gialle = da compilare; grigie = calcolate; azzurre = valori fissati dall'Avviso.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</si>
</sst>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
  </numFmts>
  <fonts count="12" x14ac:knownFonts="1">
    <font>
      <sz val="11"/>
      <color theme="1"/>
      <name val="Calibri"/>
      <family val="2"/>
      <scheme val="minor"/>
    </font>
    <font>
      <b/>
      <sz val="13"/>
      <color rgb="FF1F4E78"/>
      <name val="Calibri"/>
    </font>
    <font>
      <i/>
      <sz val="11"/>
      <color rgb="FF595959"/>
      <name val="Calibri"/>
    </font>
    <font>
      <b/>
      <sz val="11"/>
      <name val="Calibri"/>
    </font>
    <font>
      <b/>
      <sz val="11"/>
      <color rgb="FF1F4E78"/>
      <name val="Calibri"/>
    </font>
    <font>
      <b/>
      <sz val="9"/>
      <color rgb="FFFFFFFF"/>
      <name val="Calibri"/>
    </font>
    <font>
      <sz val="11"/>
      <name val="Calibri"/>
    </font>
    <font>
      <i/>
      <sz val="11"/>
      <name val="Calibri"/>
    </font>
    <font>
      <b/>
      <sz val="12"/>
      <name val="Calibri"/>
    </font>
    <font>
      <b/>
      <sz val="12"/>
      <color rgb="FF1F4E78"/>
      <name val="Calibri"/>
    </font>
    <font>
      <b/>
      <sz val="11"/>
      <color rgb="FF1F4E78"/>
      <name val="Calibri"/>
    </font>
    <font>
      <sz val="11"/>
      <name val="Calibri"/>
      <family val="2"/>
    </font>
  </fonts>
  <fills count="7">
    <fill>
      <patternFill patternType="none"/>
    </fill>
    <fill>
      <patternFill patternType="gray125"/>
    </fill>
    <fill>
      <patternFill patternType="solid">
        <fgColor rgb="FFFFF2CC"/>
      </patternFill>
    </fill>
    <fill>
      <patternFill patternType="solid">
        <fgColor rgb="FF1F4E78"/>
      </patternFill>
    </fill>
    <fill>
      <patternFill patternType="solid">
        <fgColor rgb="FFEDEDED"/>
      </patternFill>
    </fill>
    <fill>
      <patternFill patternType="solid">
        <fgColor rgb="FFDDEBF7"/>
      </patternFill>
    </fill>
    <fill>
      <patternFill patternType="solid">
        <fgColor rgb="FFE2EFDA"/>
      </patternFill>
    </fill>
  </fills>
  <borders count="4">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37">
    <xf numFmtId="0" fontId="0" fillId="0" borderId="0" xfId="0"/>
    <xf numFmtId="0" fontId="1" fillId="0" borderId="0" xfId="0" applyFont="1"/>
    <xf numFmtId="0" fontId="10" fillId="0" borderId="0" xfId="0" applyFont="1" applyAlignment="1">
      <alignment vertical="top" wrapText="1"/>
    </xf>
    <xf numFmtId="0" fontId="0" fillId="0" borderId="0" xfId="0" applyAlignment="1">
      <alignment vertical="top" wrapText="1"/>
    </xf>
    <xf numFmtId="0" fontId="2" fillId="0" borderId="0" xfId="0" applyFont="1"/>
    <xf numFmtId="0" fontId="3" fillId="0" borderId="0" xfId="0" applyFont="1"/>
    <xf numFmtId="0" fontId="0" fillId="2" borderId="1" xfId="0" applyFill="1" applyBorder="1" applyAlignment="1" applyProtection="1">
      <alignment vertical="top" wrapText="1"/>
      <protection locked="0"/>
    </xf>
    <xf numFmtId="0" fontId="4" fillId="0" borderId="0" xfId="0" applyFont="1"/>
    <xf numFmtId="0" fontId="5" fillId="3" borderId="1" xfId="0" applyFont="1" applyFill="1" applyBorder="1" applyAlignment="1">
      <alignment horizontal="center" vertical="center" wrapText="1"/>
    </xf>
    <xf numFmtId="3" fontId="0" fillId="2" borderId="1" xfId="0" applyNumberFormat="1" applyFill="1" applyBorder="1" applyAlignment="1" applyProtection="1">
      <alignment vertical="top" wrapText="1"/>
      <protection locked="0"/>
    </xf>
    <xf numFmtId="3" fontId="6" fillId="4" borderId="1" xfId="0" applyNumberFormat="1" applyFont="1" applyFill="1" applyBorder="1"/>
    <xf numFmtId="164" fontId="0" fillId="2" borderId="1" xfId="0" applyNumberFormat="1" applyFill="1" applyBorder="1" applyAlignment="1" applyProtection="1">
      <alignment vertical="top" wrapText="1"/>
      <protection locked="0"/>
    </xf>
    <xf numFmtId="164" fontId="6" fillId="4" borderId="1" xfId="0" applyNumberFormat="1" applyFont="1" applyFill="1" applyBorder="1"/>
    <xf numFmtId="164" fontId="3" fillId="4" borderId="1" xfId="0" applyNumberFormat="1" applyFont="1" applyFill="1" applyBorder="1"/>
    <xf numFmtId="0" fontId="3" fillId="0" borderId="1" xfId="0" applyFont="1" applyBorder="1" applyAlignment="1">
      <alignment vertical="top" wrapText="1"/>
    </xf>
    <xf numFmtId="3" fontId="3" fillId="4" borderId="1" xfId="0" applyNumberFormat="1" applyFont="1" applyFill="1" applyBorder="1"/>
    <xf numFmtId="0" fontId="6" fillId="0" borderId="1" xfId="0" applyFont="1" applyBorder="1" applyAlignment="1">
      <alignment vertical="top" wrapText="1"/>
    </xf>
    <xf numFmtId="165" fontId="0" fillId="2" borderId="1" xfId="0" applyNumberFormat="1" applyFill="1" applyBorder="1" applyAlignment="1" applyProtection="1">
      <alignment vertical="top" wrapText="1"/>
      <protection locked="0"/>
    </xf>
    <xf numFmtId="164" fontId="0" fillId="5" borderId="1" xfId="0" applyNumberFormat="1" applyFill="1" applyBorder="1"/>
    <xf numFmtId="164" fontId="3" fillId="5" borderId="1" xfId="0" applyNumberFormat="1" applyFont="1" applyFill="1" applyBorder="1"/>
    <xf numFmtId="0" fontId="3" fillId="4" borderId="1" xfId="0" applyFont="1" applyFill="1" applyBorder="1"/>
    <xf numFmtId="165" fontId="6" fillId="4" borderId="1" xfId="0" applyNumberFormat="1" applyFont="1" applyFill="1" applyBorder="1"/>
    <xf numFmtId="0" fontId="7" fillId="0" borderId="0" xfId="0" applyFont="1"/>
    <xf numFmtId="0" fontId="8" fillId="0" borderId="0" xfId="0" applyFont="1"/>
    <xf numFmtId="0" fontId="0" fillId="0" borderId="1" xfId="0" applyBorder="1"/>
    <xf numFmtId="0" fontId="0" fillId="0" borderId="1" xfId="0" applyBorder="1" applyAlignment="1">
      <alignment vertical="top" wrapText="1"/>
    </xf>
    <xf numFmtId="0" fontId="11" fillId="0" borderId="1" xfId="0" applyFont="1" applyBorder="1" applyAlignment="1">
      <alignment vertical="top" wrapText="1"/>
    </xf>
    <xf numFmtId="0" fontId="0" fillId="2" borderId="1" xfId="0" applyFill="1" applyBorder="1" applyAlignment="1" applyProtection="1">
      <alignment vertical="top" wrapText="1"/>
      <protection locked="0"/>
    </xf>
    <xf numFmtId="0" fontId="0" fillId="0" borderId="0" xfId="0"/>
    <xf numFmtId="0" fontId="6" fillId="0" borderId="1" xfId="0" applyFont="1" applyBorder="1" applyAlignment="1">
      <alignment vertical="top" wrapText="1"/>
    </xf>
    <xf numFmtId="0" fontId="0" fillId="0" borderId="2" xfId="0" applyBorder="1"/>
    <xf numFmtId="0" fontId="0" fillId="0" borderId="3" xfId="0" applyBorder="1"/>
    <xf numFmtId="0" fontId="3" fillId="0" borderId="1" xfId="0" applyFont="1" applyBorder="1" applyAlignment="1">
      <alignment vertical="top" wrapText="1"/>
    </xf>
    <xf numFmtId="0" fontId="11" fillId="0" borderId="1" xfId="0" applyFont="1" applyBorder="1" applyAlignment="1">
      <alignment vertical="top" wrapText="1"/>
    </xf>
    <xf numFmtId="0" fontId="0" fillId="6" borderId="0" xfId="0" applyFill="1" applyAlignment="1">
      <alignment vertical="top" wrapText="1"/>
    </xf>
    <xf numFmtId="0" fontId="9" fillId="0" borderId="0" xfId="0" applyFont="1"/>
    <xf numFmtId="0" fontId="0" fillId="0" borderId="0" xfId="0"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
  <sheetViews>
    <sheetView showGridLines="0" workbookViewId="0"/>
  </sheetViews>
  <sheetFormatPr defaultRowHeight="14.5" x14ac:dyDescent="0.35"/>
  <cols>
    <col min="1" max="1" width="28" customWidth="1"/>
    <col min="2" max="2" width="125" customWidth="1"/>
  </cols>
  <sheetData>
    <row r="1" spans="1:2" ht="17" x14ac:dyDescent="0.4">
      <c r="A1" s="1" t="s">
        <v>82</v>
      </c>
    </row>
    <row r="3" spans="1:2" ht="50" customHeight="1" x14ac:dyDescent="0.35">
      <c r="A3" s="2" t="s">
        <v>83</v>
      </c>
      <c r="B3" s="3" t="s">
        <v>84</v>
      </c>
    </row>
    <row r="4" spans="1:2" ht="50" customHeight="1" x14ac:dyDescent="0.35">
      <c r="A4" s="2" t="s">
        <v>85</v>
      </c>
      <c r="B4" s="3" t="s">
        <v>86</v>
      </c>
    </row>
    <row r="5" spans="1:2" ht="50" customHeight="1" x14ac:dyDescent="0.35">
      <c r="A5" s="2" t="s">
        <v>87</v>
      </c>
      <c r="B5" s="3" t="s">
        <v>88</v>
      </c>
    </row>
    <row r="6" spans="1:2" ht="50" customHeight="1" x14ac:dyDescent="0.35">
      <c r="A6" s="2" t="s">
        <v>89</v>
      </c>
      <c r="B6" s="3" t="s">
        <v>90</v>
      </c>
    </row>
    <row r="7" spans="1:2" ht="50" customHeight="1" x14ac:dyDescent="0.35">
      <c r="A7" s="2" t="s">
        <v>91</v>
      </c>
      <c r="B7" s="3" t="s">
        <v>92</v>
      </c>
    </row>
    <row r="8" spans="1:2" ht="50" customHeight="1" x14ac:dyDescent="0.35">
      <c r="A8" s="2" t="s">
        <v>93</v>
      </c>
      <c r="B8" s="3" t="s">
        <v>94</v>
      </c>
    </row>
    <row r="9" spans="1:2" ht="50" customHeight="1" x14ac:dyDescent="0.35">
      <c r="A9" s="2" t="s">
        <v>95</v>
      </c>
      <c r="B9" s="3" t="s">
        <v>96</v>
      </c>
    </row>
    <row r="10" spans="1:2" ht="50" customHeight="1" x14ac:dyDescent="0.35">
      <c r="A10" s="2" t="s">
        <v>97</v>
      </c>
      <c r="B10" s="3" t="s">
        <v>98</v>
      </c>
    </row>
  </sheetData>
  <pageMargins left="0.75" right="0.75" top="1" bottom="1"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81"/>
  <sheetViews>
    <sheetView showGridLines="0" tabSelected="1" workbookViewId="0">
      <pane xSplit="1" ySplit="8" topLeftCell="B64" activePane="bottomRight" state="frozen"/>
      <selection pane="topRight"/>
      <selection pane="bottomLeft"/>
      <selection pane="bottomRight" activeCell="D3" sqref="D3"/>
    </sheetView>
  </sheetViews>
  <sheetFormatPr defaultRowHeight="14.5" x14ac:dyDescent="0.35"/>
  <cols>
    <col min="1" max="1" width="44" customWidth="1"/>
    <col min="2" max="2" width="30" customWidth="1"/>
    <col min="3" max="3" width="40" customWidth="1"/>
    <col min="4" max="8" width="11" customWidth="1"/>
    <col min="9" max="12" width="15" customWidth="1"/>
    <col min="13" max="13" width="16" customWidth="1"/>
  </cols>
  <sheetData>
    <row r="1" spans="1:13" ht="17" x14ac:dyDescent="0.4">
      <c r="A1" s="1" t="s">
        <v>0</v>
      </c>
    </row>
    <row r="2" spans="1:13" x14ac:dyDescent="0.35">
      <c r="A2" s="4" t="s">
        <v>138</v>
      </c>
    </row>
    <row r="4" spans="1:13" x14ac:dyDescent="0.35">
      <c r="A4" s="5" t="s">
        <v>1</v>
      </c>
      <c r="B4" s="27"/>
      <c r="C4" s="28"/>
      <c r="D4" s="28"/>
      <c r="E4" s="28"/>
      <c r="F4" s="28"/>
      <c r="G4" s="28"/>
      <c r="H4" s="28"/>
      <c r="I4" s="28"/>
      <c r="J4" s="28"/>
      <c r="K4" s="28"/>
      <c r="L4" s="28"/>
      <c r="M4" s="28"/>
    </row>
    <row r="5" spans="1:13" x14ac:dyDescent="0.35">
      <c r="A5" s="5" t="s">
        <v>2</v>
      </c>
      <c r="B5" s="27"/>
      <c r="C5" s="28"/>
      <c r="D5" s="28"/>
      <c r="E5" s="28"/>
      <c r="F5" s="28"/>
      <c r="G5" s="28"/>
      <c r="H5" s="28"/>
      <c r="I5" s="28"/>
      <c r="J5" s="28"/>
      <c r="K5" s="28"/>
      <c r="L5" s="28"/>
      <c r="M5" s="28"/>
    </row>
    <row r="7" spans="1:13" x14ac:dyDescent="0.35">
      <c r="A7" s="7" t="s">
        <v>3</v>
      </c>
    </row>
    <row r="8" spans="1:13" ht="44" customHeight="1" x14ac:dyDescent="0.35">
      <c r="A8" s="8" t="s">
        <v>4</v>
      </c>
      <c r="B8" s="8" t="s">
        <v>5</v>
      </c>
      <c r="C8" s="8" t="s">
        <v>6</v>
      </c>
      <c r="D8" s="8" t="s">
        <v>7</v>
      </c>
      <c r="E8" s="8" t="s">
        <v>8</v>
      </c>
      <c r="F8" s="8" t="s">
        <v>9</v>
      </c>
      <c r="G8" s="8" t="s">
        <v>10</v>
      </c>
      <c r="H8" s="8" t="s">
        <v>11</v>
      </c>
      <c r="I8" s="8" t="s">
        <v>12</v>
      </c>
      <c r="J8" s="8" t="s">
        <v>13</v>
      </c>
      <c r="K8" s="8" t="s">
        <v>14</v>
      </c>
      <c r="L8" s="8" t="s">
        <v>15</v>
      </c>
      <c r="M8" s="8" t="s">
        <v>16</v>
      </c>
    </row>
    <row r="9" spans="1:13" ht="30" customHeight="1" x14ac:dyDescent="0.35">
      <c r="A9" s="6" t="s">
        <v>17</v>
      </c>
      <c r="B9" s="6"/>
      <c r="C9" s="6"/>
      <c r="D9" s="6"/>
      <c r="E9" s="9"/>
      <c r="F9" s="9"/>
      <c r="G9" s="9"/>
      <c r="H9" s="10">
        <f t="shared" ref="H9:H20" si="0">SUM(E9:G9)</f>
        <v>0</v>
      </c>
      <c r="I9" s="11"/>
      <c r="J9" s="12">
        <f t="shared" ref="J9:J20" si="1">E9*$I9</f>
        <v>0</v>
      </c>
      <c r="K9" s="12">
        <f t="shared" ref="K9:K20" si="2">F9*$I9</f>
        <v>0</v>
      </c>
      <c r="L9" s="12">
        <f t="shared" ref="L9:L20" si="3">G9*$I9</f>
        <v>0</v>
      </c>
      <c r="M9" s="13">
        <f t="shared" ref="M9:M20" si="4">SUM(J9:L9)</f>
        <v>0</v>
      </c>
    </row>
    <row r="10" spans="1:13" ht="30" customHeight="1" x14ac:dyDescent="0.35">
      <c r="A10" s="6" t="s">
        <v>18</v>
      </c>
      <c r="B10" s="6"/>
      <c r="C10" s="6"/>
      <c r="D10" s="6"/>
      <c r="E10" s="9"/>
      <c r="F10" s="9"/>
      <c r="G10" s="9"/>
      <c r="H10" s="10">
        <f t="shared" si="0"/>
        <v>0</v>
      </c>
      <c r="I10" s="11"/>
      <c r="J10" s="12">
        <f t="shared" si="1"/>
        <v>0</v>
      </c>
      <c r="K10" s="12">
        <f t="shared" si="2"/>
        <v>0</v>
      </c>
      <c r="L10" s="12">
        <f t="shared" si="3"/>
        <v>0</v>
      </c>
      <c r="M10" s="13">
        <f t="shared" si="4"/>
        <v>0</v>
      </c>
    </row>
    <row r="11" spans="1:13" ht="30" customHeight="1" x14ac:dyDescent="0.35">
      <c r="A11" s="6" t="s">
        <v>19</v>
      </c>
      <c r="B11" s="6"/>
      <c r="C11" s="6"/>
      <c r="D11" s="6"/>
      <c r="E11" s="9"/>
      <c r="F11" s="9"/>
      <c r="G11" s="9"/>
      <c r="H11" s="10">
        <f t="shared" si="0"/>
        <v>0</v>
      </c>
      <c r="I11" s="11"/>
      <c r="J11" s="12">
        <f t="shared" si="1"/>
        <v>0</v>
      </c>
      <c r="K11" s="12">
        <f t="shared" si="2"/>
        <v>0</v>
      </c>
      <c r="L11" s="12">
        <f t="shared" si="3"/>
        <v>0</v>
      </c>
      <c r="M11" s="13">
        <f t="shared" si="4"/>
        <v>0</v>
      </c>
    </row>
    <row r="12" spans="1:13" ht="30" customHeight="1" x14ac:dyDescent="0.35">
      <c r="A12" s="6" t="s">
        <v>20</v>
      </c>
      <c r="B12" s="6"/>
      <c r="C12" s="6"/>
      <c r="D12" s="6"/>
      <c r="E12" s="9"/>
      <c r="F12" s="9"/>
      <c r="G12" s="9"/>
      <c r="H12" s="10">
        <f t="shared" si="0"/>
        <v>0</v>
      </c>
      <c r="I12" s="11"/>
      <c r="J12" s="12">
        <f t="shared" si="1"/>
        <v>0</v>
      </c>
      <c r="K12" s="12">
        <f t="shared" si="2"/>
        <v>0</v>
      </c>
      <c r="L12" s="12">
        <f t="shared" si="3"/>
        <v>0</v>
      </c>
      <c r="M12" s="13">
        <f t="shared" si="4"/>
        <v>0</v>
      </c>
    </row>
    <row r="13" spans="1:13" ht="30" customHeight="1" x14ac:dyDescent="0.35">
      <c r="A13" s="6" t="s">
        <v>136</v>
      </c>
      <c r="B13" s="6"/>
      <c r="C13" s="6"/>
      <c r="D13" s="6"/>
      <c r="E13" s="9"/>
      <c r="F13" s="9"/>
      <c r="G13" s="9"/>
      <c r="H13" s="10">
        <f t="shared" si="0"/>
        <v>0</v>
      </c>
      <c r="I13" s="11"/>
      <c r="J13" s="12">
        <f t="shared" si="1"/>
        <v>0</v>
      </c>
      <c r="K13" s="12">
        <f t="shared" si="2"/>
        <v>0</v>
      </c>
      <c r="L13" s="12">
        <f t="shared" si="3"/>
        <v>0</v>
      </c>
      <c r="M13" s="13">
        <f t="shared" si="4"/>
        <v>0</v>
      </c>
    </row>
    <row r="14" spans="1:13" ht="30" customHeight="1" x14ac:dyDescent="0.35">
      <c r="A14" s="6" t="s">
        <v>21</v>
      </c>
      <c r="B14" s="6"/>
      <c r="C14" s="6"/>
      <c r="D14" s="6"/>
      <c r="E14" s="9"/>
      <c r="F14" s="9"/>
      <c r="G14" s="9"/>
      <c r="H14" s="10">
        <f t="shared" si="0"/>
        <v>0</v>
      </c>
      <c r="I14" s="11"/>
      <c r="J14" s="12">
        <f t="shared" si="1"/>
        <v>0</v>
      </c>
      <c r="K14" s="12">
        <f t="shared" si="2"/>
        <v>0</v>
      </c>
      <c r="L14" s="12">
        <f t="shared" si="3"/>
        <v>0</v>
      </c>
      <c r="M14" s="13">
        <f t="shared" si="4"/>
        <v>0</v>
      </c>
    </row>
    <row r="15" spans="1:13" ht="30" customHeight="1" x14ac:dyDescent="0.35">
      <c r="A15" s="6"/>
      <c r="B15" s="6"/>
      <c r="C15" s="6"/>
      <c r="D15" s="6"/>
      <c r="E15" s="9"/>
      <c r="F15" s="9"/>
      <c r="G15" s="9"/>
      <c r="H15" s="10">
        <f t="shared" si="0"/>
        <v>0</v>
      </c>
      <c r="I15" s="11"/>
      <c r="J15" s="12">
        <f t="shared" si="1"/>
        <v>0</v>
      </c>
      <c r="K15" s="12">
        <f t="shared" si="2"/>
        <v>0</v>
      </c>
      <c r="L15" s="12">
        <f t="shared" si="3"/>
        <v>0</v>
      </c>
      <c r="M15" s="13">
        <f t="shared" si="4"/>
        <v>0</v>
      </c>
    </row>
    <row r="16" spans="1:13" ht="30" customHeight="1" x14ac:dyDescent="0.35">
      <c r="A16" s="6"/>
      <c r="B16" s="6"/>
      <c r="C16" s="6"/>
      <c r="D16" s="6"/>
      <c r="E16" s="9"/>
      <c r="F16" s="9"/>
      <c r="G16" s="9"/>
      <c r="H16" s="10">
        <f t="shared" si="0"/>
        <v>0</v>
      </c>
      <c r="I16" s="11"/>
      <c r="J16" s="12">
        <f t="shared" si="1"/>
        <v>0</v>
      </c>
      <c r="K16" s="12">
        <f t="shared" si="2"/>
        <v>0</v>
      </c>
      <c r="L16" s="12">
        <f t="shared" si="3"/>
        <v>0</v>
      </c>
      <c r="M16" s="13">
        <f t="shared" si="4"/>
        <v>0</v>
      </c>
    </row>
    <row r="17" spans="1:13" ht="30" customHeight="1" x14ac:dyDescent="0.35">
      <c r="A17" s="6"/>
      <c r="B17" s="6"/>
      <c r="C17" s="6"/>
      <c r="D17" s="6"/>
      <c r="E17" s="9"/>
      <c r="F17" s="9"/>
      <c r="G17" s="9"/>
      <c r="H17" s="10">
        <f t="shared" si="0"/>
        <v>0</v>
      </c>
      <c r="I17" s="11"/>
      <c r="J17" s="12">
        <f t="shared" si="1"/>
        <v>0</v>
      </c>
      <c r="K17" s="12">
        <f t="shared" si="2"/>
        <v>0</v>
      </c>
      <c r="L17" s="12">
        <f t="shared" si="3"/>
        <v>0</v>
      </c>
      <c r="M17" s="13">
        <f t="shared" si="4"/>
        <v>0</v>
      </c>
    </row>
    <row r="18" spans="1:13" ht="30" customHeight="1" x14ac:dyDescent="0.35">
      <c r="A18" s="6"/>
      <c r="B18" s="6"/>
      <c r="C18" s="6"/>
      <c r="D18" s="6"/>
      <c r="E18" s="9"/>
      <c r="F18" s="9"/>
      <c r="G18" s="9"/>
      <c r="H18" s="10">
        <f t="shared" si="0"/>
        <v>0</v>
      </c>
      <c r="I18" s="11"/>
      <c r="J18" s="12">
        <f t="shared" si="1"/>
        <v>0</v>
      </c>
      <c r="K18" s="12">
        <f t="shared" si="2"/>
        <v>0</v>
      </c>
      <c r="L18" s="12">
        <f t="shared" si="3"/>
        <v>0</v>
      </c>
      <c r="M18" s="13">
        <f t="shared" si="4"/>
        <v>0</v>
      </c>
    </row>
    <row r="19" spans="1:13" ht="30" customHeight="1" x14ac:dyDescent="0.35">
      <c r="A19" s="6"/>
      <c r="B19" s="6"/>
      <c r="C19" s="6"/>
      <c r="D19" s="6"/>
      <c r="E19" s="9"/>
      <c r="F19" s="9"/>
      <c r="G19" s="9"/>
      <c r="H19" s="10">
        <f t="shared" si="0"/>
        <v>0</v>
      </c>
      <c r="I19" s="11"/>
      <c r="J19" s="12">
        <f t="shared" si="1"/>
        <v>0</v>
      </c>
      <c r="K19" s="12">
        <f t="shared" si="2"/>
        <v>0</v>
      </c>
      <c r="L19" s="12">
        <f t="shared" si="3"/>
        <v>0</v>
      </c>
      <c r="M19" s="13">
        <f t="shared" si="4"/>
        <v>0</v>
      </c>
    </row>
    <row r="20" spans="1:13" ht="30" customHeight="1" x14ac:dyDescent="0.35">
      <c r="A20" s="6"/>
      <c r="B20" s="6"/>
      <c r="C20" s="6"/>
      <c r="D20" s="6"/>
      <c r="E20" s="9"/>
      <c r="F20" s="9"/>
      <c r="G20" s="9"/>
      <c r="H20" s="10">
        <f t="shared" si="0"/>
        <v>0</v>
      </c>
      <c r="I20" s="11"/>
      <c r="J20" s="12">
        <f t="shared" si="1"/>
        <v>0</v>
      </c>
      <c r="K20" s="12">
        <f t="shared" si="2"/>
        <v>0</v>
      </c>
      <c r="L20" s="12">
        <f t="shared" si="3"/>
        <v>0</v>
      </c>
      <c r="M20" s="13">
        <f t="shared" si="4"/>
        <v>0</v>
      </c>
    </row>
    <row r="21" spans="1:13" x14ac:dyDescent="0.35">
      <c r="A21" s="14" t="s">
        <v>22</v>
      </c>
      <c r="E21" s="15">
        <f>SUM(E9:E20)</f>
        <v>0</v>
      </c>
      <c r="F21" s="15">
        <f>SUM(F9:F20)</f>
        <v>0</v>
      </c>
      <c r="G21" s="15">
        <f>SUM(G9:G20)</f>
        <v>0</v>
      </c>
      <c r="H21" s="15">
        <f>SUM(H9:H20)</f>
        <v>0</v>
      </c>
      <c r="J21" s="13">
        <f>SUM(J9:J20)</f>
        <v>0</v>
      </c>
      <c r="K21" s="13">
        <f>SUM(K9:K20)</f>
        <v>0</v>
      </c>
      <c r="L21" s="13">
        <f>SUM(L9:L20)</f>
        <v>0</v>
      </c>
      <c r="M21" s="13">
        <f>SUM(M9:M20)</f>
        <v>0</v>
      </c>
    </row>
    <row r="24" spans="1:13" x14ac:dyDescent="0.35">
      <c r="A24" s="7" t="s">
        <v>23</v>
      </c>
    </row>
    <row r="25" spans="1:13" ht="30" customHeight="1" x14ac:dyDescent="0.35">
      <c r="A25" s="8" t="s">
        <v>24</v>
      </c>
      <c r="B25" s="8" t="s">
        <v>25</v>
      </c>
      <c r="C25" s="8"/>
      <c r="D25" s="8" t="s">
        <v>7</v>
      </c>
      <c r="E25" s="8"/>
      <c r="F25" s="8"/>
      <c r="G25" s="8"/>
      <c r="H25" s="8"/>
      <c r="I25" s="8"/>
      <c r="J25" s="8" t="s">
        <v>13</v>
      </c>
      <c r="K25" s="8" t="s">
        <v>14</v>
      </c>
      <c r="L25" s="8" t="s">
        <v>15</v>
      </c>
      <c r="M25" s="8" t="s">
        <v>16</v>
      </c>
    </row>
    <row r="26" spans="1:13" ht="30" customHeight="1" x14ac:dyDescent="0.35">
      <c r="A26" s="16" t="s">
        <v>26</v>
      </c>
      <c r="B26" s="27"/>
      <c r="C26" s="28"/>
      <c r="D26" s="6"/>
      <c r="J26" s="11"/>
      <c r="K26" s="11"/>
      <c r="L26" s="11"/>
      <c r="M26" s="13">
        <f t="shared" ref="M26:M32" si="5">SUM(J26:L26)</f>
        <v>0</v>
      </c>
    </row>
    <row r="27" spans="1:13" ht="30" customHeight="1" x14ac:dyDescent="0.35">
      <c r="A27" s="16" t="s">
        <v>27</v>
      </c>
      <c r="B27" s="27"/>
      <c r="C27" s="28"/>
      <c r="D27" s="6"/>
      <c r="J27" s="11"/>
      <c r="K27" s="11"/>
      <c r="L27" s="11"/>
      <c r="M27" s="13">
        <f t="shared" si="5"/>
        <v>0</v>
      </c>
    </row>
    <row r="28" spans="1:13" ht="30" customHeight="1" x14ac:dyDescent="0.35">
      <c r="A28" s="16" t="s">
        <v>28</v>
      </c>
      <c r="B28" s="27"/>
      <c r="C28" s="28"/>
      <c r="D28" s="6"/>
      <c r="J28" s="11"/>
      <c r="K28" s="11"/>
      <c r="L28" s="11"/>
      <c r="M28" s="13">
        <f t="shared" si="5"/>
        <v>0</v>
      </c>
    </row>
    <row r="29" spans="1:13" ht="30" customHeight="1" x14ac:dyDescent="0.35">
      <c r="A29" s="16" t="s">
        <v>29</v>
      </c>
      <c r="B29" s="27"/>
      <c r="C29" s="28"/>
      <c r="D29" s="6"/>
      <c r="J29" s="11"/>
      <c r="K29" s="11"/>
      <c r="L29" s="11"/>
      <c r="M29" s="13">
        <f t="shared" si="5"/>
        <v>0</v>
      </c>
    </row>
    <row r="30" spans="1:13" ht="30" customHeight="1" x14ac:dyDescent="0.35">
      <c r="A30" s="16" t="s">
        <v>30</v>
      </c>
      <c r="B30" s="27"/>
      <c r="C30" s="28"/>
      <c r="D30" s="6"/>
      <c r="J30" s="11"/>
      <c r="K30" s="11"/>
      <c r="L30" s="11"/>
      <c r="M30" s="13">
        <f t="shared" si="5"/>
        <v>0</v>
      </c>
    </row>
    <row r="31" spans="1:13" ht="30" customHeight="1" x14ac:dyDescent="0.35">
      <c r="A31" s="16" t="s">
        <v>31</v>
      </c>
      <c r="B31" s="27"/>
      <c r="C31" s="28"/>
      <c r="D31" s="6"/>
      <c r="J31" s="11"/>
      <c r="K31" s="11"/>
      <c r="L31" s="11"/>
      <c r="M31" s="13">
        <f t="shared" si="5"/>
        <v>0</v>
      </c>
    </row>
    <row r="32" spans="1:13" ht="44" customHeight="1" x14ac:dyDescent="0.35">
      <c r="A32" s="26" t="s">
        <v>137</v>
      </c>
      <c r="B32" s="27"/>
      <c r="C32" s="28"/>
      <c r="D32" s="6"/>
      <c r="J32" s="11"/>
      <c r="K32" s="11"/>
      <c r="L32" s="11"/>
      <c r="M32" s="13">
        <f t="shared" si="5"/>
        <v>0</v>
      </c>
    </row>
    <row r="33" spans="1:13" x14ac:dyDescent="0.35">
      <c r="A33" s="14" t="s">
        <v>33</v>
      </c>
      <c r="J33" s="13">
        <f>SUM(J26:J32)</f>
        <v>0</v>
      </c>
      <c r="K33" s="13">
        <f>SUM(K26:K32)</f>
        <v>0</v>
      </c>
      <c r="L33" s="13">
        <f>SUM(L26:L32)</f>
        <v>0</v>
      </c>
      <c r="M33" s="13">
        <f>SUM(M26:M32)</f>
        <v>0</v>
      </c>
    </row>
    <row r="36" spans="1:13" x14ac:dyDescent="0.35">
      <c r="A36" s="7" t="s">
        <v>34</v>
      </c>
    </row>
    <row r="37" spans="1:13" ht="44" customHeight="1" x14ac:dyDescent="0.35">
      <c r="A37" s="8" t="s">
        <v>35</v>
      </c>
      <c r="B37" s="8" t="s">
        <v>36</v>
      </c>
      <c r="C37" s="8" t="s">
        <v>6</v>
      </c>
      <c r="D37" s="8" t="s">
        <v>7</v>
      </c>
      <c r="E37" s="8" t="s">
        <v>37</v>
      </c>
      <c r="F37" s="8" t="s">
        <v>38</v>
      </c>
      <c r="G37" s="8" t="s">
        <v>39</v>
      </c>
      <c r="H37" s="8" t="s">
        <v>11</v>
      </c>
      <c r="I37" s="8" t="s">
        <v>40</v>
      </c>
      <c r="J37" s="8" t="s">
        <v>41</v>
      </c>
      <c r="K37" s="8" t="s">
        <v>42</v>
      </c>
      <c r="L37" s="8" t="s">
        <v>43</v>
      </c>
      <c r="M37" s="8" t="s">
        <v>44</v>
      </c>
    </row>
    <row r="38" spans="1:13" ht="30" customHeight="1" x14ac:dyDescent="0.35">
      <c r="A38" s="6" t="s">
        <v>45</v>
      </c>
      <c r="B38" s="6"/>
      <c r="C38" s="6"/>
      <c r="D38" s="6"/>
      <c r="E38" s="9"/>
      <c r="F38" s="9"/>
      <c r="G38" s="9"/>
      <c r="H38" s="10">
        <f>SUM(E38:G38)</f>
        <v>0</v>
      </c>
      <c r="I38" s="11"/>
      <c r="J38" s="12">
        <f t="shared" ref="J38:L41" si="6">E38*$I38</f>
        <v>0</v>
      </c>
      <c r="K38" s="12">
        <f t="shared" si="6"/>
        <v>0</v>
      </c>
      <c r="L38" s="12">
        <f t="shared" si="6"/>
        <v>0</v>
      </c>
      <c r="M38" s="13">
        <f t="shared" ref="M38:M43" si="7">SUM(J38:L38)</f>
        <v>0</v>
      </c>
    </row>
    <row r="39" spans="1:13" ht="30" customHeight="1" x14ac:dyDescent="0.35">
      <c r="A39" s="6"/>
      <c r="B39" s="6"/>
      <c r="C39" s="6"/>
      <c r="D39" s="6"/>
      <c r="E39" s="9"/>
      <c r="F39" s="9"/>
      <c r="G39" s="9"/>
      <c r="H39" s="10">
        <f>SUM(E39:G39)</f>
        <v>0</v>
      </c>
      <c r="I39" s="11"/>
      <c r="J39" s="12">
        <f t="shared" si="6"/>
        <v>0</v>
      </c>
      <c r="K39" s="12">
        <f t="shared" si="6"/>
        <v>0</v>
      </c>
      <c r="L39" s="12">
        <f t="shared" si="6"/>
        <v>0</v>
      </c>
      <c r="M39" s="13">
        <f t="shared" si="7"/>
        <v>0</v>
      </c>
    </row>
    <row r="40" spans="1:13" ht="30" customHeight="1" x14ac:dyDescent="0.35">
      <c r="A40" s="6"/>
      <c r="B40" s="6"/>
      <c r="C40" s="6"/>
      <c r="D40" s="6"/>
      <c r="E40" s="9"/>
      <c r="F40" s="9"/>
      <c r="G40" s="9"/>
      <c r="H40" s="10">
        <f>SUM(E40:G40)</f>
        <v>0</v>
      </c>
      <c r="I40" s="11"/>
      <c r="J40" s="12">
        <f t="shared" si="6"/>
        <v>0</v>
      </c>
      <c r="K40" s="12">
        <f t="shared" si="6"/>
        <v>0</v>
      </c>
      <c r="L40" s="12">
        <f t="shared" si="6"/>
        <v>0</v>
      </c>
      <c r="M40" s="13">
        <f t="shared" si="7"/>
        <v>0</v>
      </c>
    </row>
    <row r="41" spans="1:13" ht="30" customHeight="1" x14ac:dyDescent="0.35">
      <c r="A41" s="6"/>
      <c r="B41" s="6"/>
      <c r="C41" s="6"/>
      <c r="D41" s="6"/>
      <c r="E41" s="9"/>
      <c r="F41" s="9"/>
      <c r="G41" s="9"/>
      <c r="H41" s="10">
        <f>SUM(E41:G41)</f>
        <v>0</v>
      </c>
      <c r="I41" s="11"/>
      <c r="J41" s="12">
        <f t="shared" si="6"/>
        <v>0</v>
      </c>
      <c r="K41" s="12">
        <f t="shared" si="6"/>
        <v>0</v>
      </c>
      <c r="L41" s="12">
        <f t="shared" si="6"/>
        <v>0</v>
      </c>
      <c r="M41" s="13">
        <f t="shared" si="7"/>
        <v>0</v>
      </c>
    </row>
    <row r="42" spans="1:13" ht="30" customHeight="1" x14ac:dyDescent="0.35">
      <c r="A42" s="6" t="s">
        <v>46</v>
      </c>
      <c r="B42" s="6"/>
      <c r="C42" s="6"/>
      <c r="D42" s="6"/>
      <c r="J42" s="11"/>
      <c r="K42" s="11"/>
      <c r="L42" s="11"/>
      <c r="M42" s="13">
        <f t="shared" si="7"/>
        <v>0</v>
      </c>
    </row>
    <row r="43" spans="1:13" ht="30" customHeight="1" x14ac:dyDescent="0.35">
      <c r="A43" s="6" t="s">
        <v>47</v>
      </c>
      <c r="B43" s="6"/>
      <c r="C43" s="6"/>
      <c r="D43" s="6"/>
      <c r="J43" s="11"/>
      <c r="K43" s="11"/>
      <c r="L43" s="11"/>
      <c r="M43" s="13">
        <f t="shared" si="7"/>
        <v>0</v>
      </c>
    </row>
    <row r="47" spans="1:13" x14ac:dyDescent="0.35">
      <c r="A47" s="7" t="s">
        <v>48</v>
      </c>
    </row>
    <row r="48" spans="1:13" ht="26" customHeight="1" x14ac:dyDescent="0.35">
      <c r="A48" s="8"/>
      <c r="B48" s="8"/>
      <c r="C48" s="8"/>
      <c r="D48" s="8"/>
      <c r="E48" s="8"/>
      <c r="F48" s="8"/>
      <c r="G48" s="8"/>
      <c r="H48" s="8" t="s">
        <v>49</v>
      </c>
      <c r="I48" s="8"/>
      <c r="J48" s="8" t="s">
        <v>50</v>
      </c>
      <c r="K48" s="8" t="s">
        <v>51</v>
      </c>
      <c r="L48" s="8" t="s">
        <v>52</v>
      </c>
      <c r="M48" s="8" t="s">
        <v>53</v>
      </c>
    </row>
    <row r="49" spans="1:13" x14ac:dyDescent="0.35">
      <c r="A49" s="29" t="s">
        <v>54</v>
      </c>
      <c r="B49" s="30"/>
      <c r="C49" s="30"/>
      <c r="D49" s="30"/>
      <c r="E49" s="30"/>
      <c r="F49" s="30"/>
      <c r="G49" s="30"/>
      <c r="H49" s="30"/>
      <c r="I49" s="31"/>
      <c r="J49" s="12">
        <f>J21</f>
        <v>0</v>
      </c>
      <c r="K49" s="12">
        <f>K21</f>
        <v>0</v>
      </c>
      <c r="L49" s="12">
        <f>L21</f>
        <v>0</v>
      </c>
      <c r="M49" s="13">
        <f t="shared" ref="M49:M56" si="8">SUM(J49:L49)</f>
        <v>0</v>
      </c>
    </row>
    <row r="50" spans="1:13" x14ac:dyDescent="0.35">
      <c r="A50" s="29" t="s">
        <v>55</v>
      </c>
      <c r="B50" s="30"/>
      <c r="C50" s="30"/>
      <c r="D50" s="30"/>
      <c r="E50" s="30"/>
      <c r="F50" s="30"/>
      <c r="G50" s="30"/>
      <c r="H50" s="30"/>
      <c r="I50" s="31"/>
      <c r="J50" s="12">
        <f>J33</f>
        <v>0</v>
      </c>
      <c r="K50" s="12">
        <f>K33</f>
        <v>0</v>
      </c>
      <c r="L50" s="12">
        <f>L33</f>
        <v>0</v>
      </c>
      <c r="M50" s="13">
        <f t="shared" si="8"/>
        <v>0</v>
      </c>
    </row>
    <row r="51" spans="1:13" ht="32" customHeight="1" x14ac:dyDescent="0.35">
      <c r="A51" s="29" t="s">
        <v>56</v>
      </c>
      <c r="B51" s="30"/>
      <c r="C51" s="30"/>
      <c r="D51" s="30"/>
      <c r="E51" s="30"/>
      <c r="F51" s="30"/>
      <c r="G51" s="31"/>
      <c r="H51" s="17"/>
      <c r="J51" s="12">
        <f>$H$51*J49</f>
        <v>0</v>
      </c>
      <c r="K51" s="12">
        <f>$H$51*K49</f>
        <v>0</v>
      </c>
      <c r="L51" s="12">
        <f>$H$51*L49</f>
        <v>0</v>
      </c>
      <c r="M51" s="13">
        <f t="shared" si="8"/>
        <v>0</v>
      </c>
    </row>
    <row r="52" spans="1:13" x14ac:dyDescent="0.35">
      <c r="A52" s="32" t="s">
        <v>57</v>
      </c>
      <c r="B52" s="30"/>
      <c r="C52" s="30"/>
      <c r="D52" s="30"/>
      <c r="E52" s="30"/>
      <c r="F52" s="30"/>
      <c r="G52" s="30"/>
      <c r="H52" s="30"/>
      <c r="I52" s="31"/>
      <c r="J52" s="13">
        <f>J49+J50+J51</f>
        <v>0</v>
      </c>
      <c r="K52" s="13">
        <f>K49+K50+K51</f>
        <v>0</v>
      </c>
      <c r="L52" s="13">
        <f>L49+L50+L51</f>
        <v>0</v>
      </c>
      <c r="M52" s="13">
        <f t="shared" si="8"/>
        <v>0</v>
      </c>
    </row>
    <row r="53" spans="1:13" x14ac:dyDescent="0.35">
      <c r="A53" s="33" t="s">
        <v>58</v>
      </c>
      <c r="B53" s="30"/>
      <c r="C53" s="30"/>
      <c r="D53" s="30"/>
      <c r="E53" s="30"/>
      <c r="F53" s="30"/>
      <c r="G53" s="30"/>
      <c r="H53" s="30"/>
      <c r="I53" s="31"/>
      <c r="J53" s="11"/>
      <c r="L53" s="11"/>
      <c r="M53" s="13">
        <f t="shared" si="8"/>
        <v>0</v>
      </c>
    </row>
    <row r="54" spans="1:13" x14ac:dyDescent="0.35">
      <c r="A54" s="29" t="s">
        <v>59</v>
      </c>
      <c r="B54" s="30"/>
      <c r="C54" s="30"/>
      <c r="D54" s="30"/>
      <c r="E54" s="30"/>
      <c r="F54" s="30"/>
      <c r="G54" s="30"/>
      <c r="H54" s="30"/>
      <c r="I54" s="31"/>
      <c r="J54" s="11"/>
      <c r="L54" s="11"/>
      <c r="M54" s="13">
        <f t="shared" si="8"/>
        <v>0</v>
      </c>
    </row>
    <row r="55" spans="1:13" x14ac:dyDescent="0.35">
      <c r="A55" s="32" t="s">
        <v>60</v>
      </c>
      <c r="B55" s="30"/>
      <c r="C55" s="30"/>
      <c r="D55" s="30"/>
      <c r="E55" s="30"/>
      <c r="F55" s="30"/>
      <c r="G55" s="30"/>
      <c r="H55" s="30"/>
      <c r="I55" s="31"/>
      <c r="J55" s="13">
        <f>J52-J53-J54</f>
        <v>0</v>
      </c>
      <c r="K55" s="13" t="e">
        <f>K52-#REF!-#REF!</f>
        <v>#REF!</v>
      </c>
      <c r="L55" s="13">
        <f>L52-L53-L54</f>
        <v>0</v>
      </c>
      <c r="M55" s="13" t="e">
        <f t="shared" si="8"/>
        <v>#REF!</v>
      </c>
    </row>
    <row r="56" spans="1:13" x14ac:dyDescent="0.35">
      <c r="A56" s="29" t="s">
        <v>61</v>
      </c>
      <c r="B56" s="30"/>
      <c r="C56" s="30"/>
      <c r="D56" s="30"/>
      <c r="E56" s="30"/>
      <c r="F56" s="30"/>
      <c r="G56" s="30"/>
      <c r="H56" s="30"/>
      <c r="I56" s="31"/>
      <c r="J56" s="18">
        <v>708341.5</v>
      </c>
      <c r="K56" s="18">
        <v>708341.5</v>
      </c>
      <c r="L56" s="18">
        <v>444027.4</v>
      </c>
      <c r="M56" s="19">
        <f t="shared" si="8"/>
        <v>1860710.3999999999</v>
      </c>
    </row>
    <row r="57" spans="1:13" x14ac:dyDescent="0.35">
      <c r="A57" s="32" t="s">
        <v>62</v>
      </c>
      <c r="B57" s="30"/>
      <c r="C57" s="30"/>
      <c r="D57" s="30"/>
      <c r="E57" s="30"/>
      <c r="F57" s="30"/>
      <c r="G57" s="30"/>
      <c r="H57" s="30"/>
      <c r="I57" s="31"/>
      <c r="J57" s="20" t="str">
        <f>IF(AND(J55&lt;=J56+0.005,J55&gt;=0),"OK","VERIFICARE")</f>
        <v>OK</v>
      </c>
      <c r="K57" s="20" t="e">
        <f>IF(AND(K55&lt;=K56+0.005,K55&gt;=0),"OK","VERIFICARE")</f>
        <v>#REF!</v>
      </c>
      <c r="L57" s="20" t="str">
        <f>IF(AND(L55&lt;=L56+0.005,L55&gt;=0),"OK","VERIFICARE")</f>
        <v>OK</v>
      </c>
      <c r="M57" s="20" t="str">
        <f>IF(COUNTIF(J57:L57,"OK")=3,"OK","VERIFICARE")</f>
        <v>VERIFICARE</v>
      </c>
    </row>
    <row r="58" spans="1:13" x14ac:dyDescent="0.35">
      <c r="A58" s="29" t="s">
        <v>63</v>
      </c>
      <c r="B58" s="30"/>
      <c r="C58" s="30"/>
      <c r="D58" s="30"/>
      <c r="E58" s="30"/>
      <c r="F58" s="30"/>
      <c r="G58" s="30"/>
      <c r="H58" s="30"/>
      <c r="I58" s="31"/>
      <c r="J58" s="12">
        <f>SUM(J38:J43)</f>
        <v>0</v>
      </c>
      <c r="K58" s="12">
        <f>SUM(K38:K43)</f>
        <v>0</v>
      </c>
      <c r="L58" s="12">
        <f>SUM(L38:L43)</f>
        <v>0</v>
      </c>
      <c r="M58" s="13">
        <f>SUM(J58:L58)</f>
        <v>0</v>
      </c>
    </row>
    <row r="59" spans="1:13" x14ac:dyDescent="0.35">
      <c r="A59" s="32" t="s">
        <v>64</v>
      </c>
      <c r="B59" s="30"/>
      <c r="C59" s="30"/>
      <c r="D59" s="30"/>
      <c r="E59" s="30"/>
      <c r="F59" s="30"/>
      <c r="G59" s="30"/>
      <c r="H59" s="30"/>
      <c r="I59" s="31"/>
      <c r="J59" s="13">
        <f>J52+J58</f>
        <v>0</v>
      </c>
      <c r="K59" s="13">
        <f>K52+K58</f>
        <v>0</v>
      </c>
      <c r="L59" s="13">
        <f>L52+L58</f>
        <v>0</v>
      </c>
      <c r="M59" s="13">
        <f>SUM(J59:L59)</f>
        <v>0</v>
      </c>
    </row>
    <row r="60" spans="1:13" x14ac:dyDescent="0.35">
      <c r="A60" s="29" t="s">
        <v>65</v>
      </c>
      <c r="B60" s="30"/>
      <c r="C60" s="30"/>
      <c r="D60" s="30"/>
      <c r="E60" s="30"/>
      <c r="F60" s="30"/>
      <c r="G60" s="30"/>
      <c r="H60" s="30"/>
      <c r="I60" s="31"/>
      <c r="J60" s="10">
        <f>E21</f>
        <v>0</v>
      </c>
      <c r="K60" s="10">
        <f>F21</f>
        <v>0</v>
      </c>
      <c r="L60" s="10">
        <f>G21</f>
        <v>0</v>
      </c>
      <c r="M60" s="15">
        <f>SUM(J60:L60)</f>
        <v>0</v>
      </c>
    </row>
    <row r="61" spans="1:13" ht="44" customHeight="1" x14ac:dyDescent="0.35">
      <c r="A61" s="32" t="s">
        <v>66</v>
      </c>
      <c r="B61" s="30"/>
      <c r="C61" s="30"/>
      <c r="D61" s="31"/>
      <c r="E61" s="27"/>
      <c r="F61" s="28"/>
      <c r="G61" s="28"/>
      <c r="H61" s="28"/>
      <c r="I61" s="28"/>
      <c r="J61" s="28"/>
      <c r="K61" s="28"/>
      <c r="L61" s="28"/>
      <c r="M61" s="28"/>
    </row>
    <row r="63" spans="1:13" x14ac:dyDescent="0.35">
      <c r="A63" s="7" t="s">
        <v>67</v>
      </c>
    </row>
    <row r="64" spans="1:13" x14ac:dyDescent="0.35">
      <c r="A64" s="29" t="s">
        <v>68</v>
      </c>
      <c r="B64" s="30"/>
      <c r="C64" s="30"/>
      <c r="D64" s="30"/>
      <c r="E64" s="30"/>
      <c r="F64" s="30"/>
      <c r="G64" s="30"/>
      <c r="H64" s="30"/>
      <c r="I64" s="31"/>
      <c r="L64" s="21">
        <f>IF($M$52=0,0,M64/$M$52)</f>
        <v>0</v>
      </c>
      <c r="M64" s="12">
        <f>SUMIF($D$9:$D$20,"A",$M$9:$M$20)+SUMIF($D$26:$D$32,"A",$M$26:$M$32)</f>
        <v>0</v>
      </c>
    </row>
    <row r="65" spans="1:13" x14ac:dyDescent="0.35">
      <c r="A65" s="29" t="s">
        <v>69</v>
      </c>
      <c r="B65" s="30"/>
      <c r="C65" s="30"/>
      <c r="D65" s="30"/>
      <c r="E65" s="30"/>
      <c r="F65" s="30"/>
      <c r="G65" s="30"/>
      <c r="H65" s="30"/>
      <c r="I65" s="31"/>
      <c r="L65" s="21">
        <f>IF($M$52=0,0,M65/$M$52)</f>
        <v>0</v>
      </c>
      <c r="M65" s="12">
        <f>SUMIF($D$9:$D$20,"B",$M$9:$M$20)+SUMIF($D$26:$D$32,"B",$M$26:$M$32)</f>
        <v>0</v>
      </c>
    </row>
    <row r="66" spans="1:13" x14ac:dyDescent="0.35">
      <c r="A66" s="29" t="s">
        <v>70</v>
      </c>
      <c r="B66" s="30"/>
      <c r="C66" s="30"/>
      <c r="D66" s="30"/>
      <c r="E66" s="30"/>
      <c r="F66" s="30"/>
      <c r="G66" s="30"/>
      <c r="H66" s="30"/>
      <c r="I66" s="31"/>
      <c r="L66" s="21">
        <f>IF($M$52=0,0,M66/$M$52)</f>
        <v>0</v>
      </c>
      <c r="M66" s="12">
        <f>SUMIF($D$9:$D$20,"C",$M$9:$M$20)+SUMIF($D$26:$D$32,"C",$M$26:$M$32)</f>
        <v>0</v>
      </c>
    </row>
    <row r="67" spans="1:13" x14ac:dyDescent="0.35">
      <c r="A67" s="29" t="s">
        <v>71</v>
      </c>
      <c r="B67" s="30"/>
      <c r="C67" s="30"/>
      <c r="D67" s="30"/>
      <c r="E67" s="30"/>
      <c r="F67" s="30"/>
      <c r="G67" s="30"/>
      <c r="H67" s="30"/>
      <c r="I67" s="31"/>
      <c r="L67" s="21">
        <f>IF($M$52=0,0,M67/$M$52)</f>
        <v>0</v>
      </c>
      <c r="M67" s="12">
        <f>SUMIF($D$9:$D$20,"Trasversale",$M$9:$M$20)+SUMIF($D$26:$D$32,"Trasversale",$M$26:$M$32)+$M$51</f>
        <v>0</v>
      </c>
    </row>
    <row r="70" spans="1:13" x14ac:dyDescent="0.35">
      <c r="A70" s="7" t="s">
        <v>72</v>
      </c>
    </row>
    <row r="71" spans="1:13" ht="30" customHeight="1" x14ac:dyDescent="0.35">
      <c r="A71" s="34" t="s">
        <v>73</v>
      </c>
      <c r="B71" s="28"/>
      <c r="C71" s="28"/>
      <c r="D71" s="28"/>
      <c r="E71" s="28"/>
      <c r="F71" s="28"/>
      <c r="G71" s="28"/>
      <c r="H71" s="28"/>
      <c r="I71" s="28"/>
      <c r="J71" s="28"/>
      <c r="K71" s="28"/>
      <c r="L71" s="28"/>
      <c r="M71" s="28"/>
    </row>
    <row r="72" spans="1:13" ht="30" customHeight="1" x14ac:dyDescent="0.35">
      <c r="A72" s="34" t="s">
        <v>74</v>
      </c>
      <c r="B72" s="28"/>
      <c r="C72" s="28"/>
      <c r="D72" s="28"/>
      <c r="E72" s="28"/>
      <c r="F72" s="28"/>
      <c r="G72" s="28"/>
      <c r="H72" s="28"/>
      <c r="I72" s="28"/>
      <c r="J72" s="28"/>
      <c r="K72" s="28"/>
      <c r="L72" s="28"/>
      <c r="M72" s="28"/>
    </row>
    <row r="73" spans="1:13" ht="30" customHeight="1" x14ac:dyDescent="0.35">
      <c r="A73" s="34" t="s">
        <v>75</v>
      </c>
      <c r="B73" s="28"/>
      <c r="C73" s="28"/>
      <c r="D73" s="28"/>
      <c r="E73" s="28"/>
      <c r="F73" s="28"/>
      <c r="G73" s="28"/>
      <c r="H73" s="28"/>
      <c r="I73" s="28"/>
      <c r="J73" s="28"/>
      <c r="K73" s="28"/>
      <c r="L73" s="28"/>
      <c r="M73" s="28"/>
    </row>
    <row r="74" spans="1:13" ht="30" customHeight="1" x14ac:dyDescent="0.35">
      <c r="A74" s="34" t="s">
        <v>76</v>
      </c>
      <c r="B74" s="28"/>
      <c r="C74" s="28"/>
      <c r="D74" s="28"/>
      <c r="E74" s="28"/>
      <c r="F74" s="28"/>
      <c r="G74" s="28"/>
      <c r="H74" s="28"/>
      <c r="I74" s="28"/>
      <c r="J74" s="28"/>
      <c r="K74" s="28"/>
      <c r="L74" s="28"/>
      <c r="M74" s="28"/>
    </row>
    <row r="75" spans="1:13" ht="30" customHeight="1" x14ac:dyDescent="0.35">
      <c r="A75" s="34" t="s">
        <v>77</v>
      </c>
      <c r="B75" s="28"/>
      <c r="C75" s="28"/>
      <c r="D75" s="28"/>
      <c r="E75" s="28"/>
      <c r="F75" s="28"/>
      <c r="G75" s="28"/>
      <c r="H75" s="28"/>
      <c r="I75" s="28"/>
      <c r="J75" s="28"/>
      <c r="K75" s="28"/>
      <c r="L75" s="28"/>
      <c r="M75" s="28"/>
    </row>
    <row r="76" spans="1:13" ht="30" customHeight="1" x14ac:dyDescent="0.35">
      <c r="A76" s="34" t="s">
        <v>78</v>
      </c>
      <c r="B76" s="28"/>
      <c r="C76" s="28"/>
      <c r="D76" s="28"/>
      <c r="E76" s="28"/>
      <c r="F76" s="28"/>
      <c r="G76" s="28"/>
      <c r="H76" s="28"/>
      <c r="I76" s="28"/>
      <c r="J76" s="28"/>
      <c r="K76" s="28"/>
      <c r="L76" s="28"/>
      <c r="M76" s="28"/>
    </row>
    <row r="77" spans="1:13" ht="30" customHeight="1" x14ac:dyDescent="0.35">
      <c r="A77" s="34" t="s">
        <v>79</v>
      </c>
      <c r="B77" s="28"/>
      <c r="C77" s="28"/>
      <c r="D77" s="28"/>
      <c r="E77" s="28"/>
      <c r="F77" s="28"/>
      <c r="G77" s="28"/>
      <c r="H77" s="28"/>
      <c r="I77" s="28"/>
      <c r="J77" s="28"/>
      <c r="K77" s="28"/>
      <c r="L77" s="28"/>
      <c r="M77" s="28"/>
    </row>
    <row r="79" spans="1:13" x14ac:dyDescent="0.35">
      <c r="A79" s="22" t="s">
        <v>80</v>
      </c>
    </row>
    <row r="81" spans="1:9" ht="15.5" x14ac:dyDescent="0.35">
      <c r="A81" s="23" t="s">
        <v>81</v>
      </c>
      <c r="B81" s="35" t="str">
        <f>IF(M52=0,"PIANO DA COMPILARE",IF(AND(M57="OK",OR(H51=0,E61&lt;&gt;""),SUMPRODUCT((H9:H20&gt;0)*((B9:B20="")+(D9:D20="")+(I9:I20=0)))=0,SUMPRODUCT((M26:M32&gt;0)*((B26:B32="")+(D26:D32="")))=0),"PIANO FINANZIARIO COERENTE","VERIFICARE: tetto annuo, motivazione dei costi indiretti oppure dati mancanti (CCNL, linea, costo orario, criterio)"))</f>
        <v>PIANO DA COMPILARE</v>
      </c>
      <c r="C81" s="28"/>
      <c r="D81" s="28"/>
      <c r="E81" s="28"/>
      <c r="F81" s="28"/>
      <c r="G81" s="28"/>
      <c r="H81" s="28"/>
      <c r="I81" s="28"/>
    </row>
  </sheetData>
  <mergeCells count="35">
    <mergeCell ref="B29:C29"/>
    <mergeCell ref="A76:M76"/>
    <mergeCell ref="A65:I65"/>
    <mergeCell ref="A66:I66"/>
    <mergeCell ref="B81:I81"/>
    <mergeCell ref="A56:I56"/>
    <mergeCell ref="A72:M72"/>
    <mergeCell ref="E61:M61"/>
    <mergeCell ref="A77:M77"/>
    <mergeCell ref="A73:M73"/>
    <mergeCell ref="A61:D61"/>
    <mergeCell ref="A75:M75"/>
    <mergeCell ref="A74:M74"/>
    <mergeCell ref="A71:M71"/>
    <mergeCell ref="A50:I50"/>
    <mergeCell ref="A57:I57"/>
    <mergeCell ref="A53:I53"/>
    <mergeCell ref="A51:G51"/>
    <mergeCell ref="A52:I52"/>
    <mergeCell ref="B5:M5"/>
    <mergeCell ref="B28:C28"/>
    <mergeCell ref="A67:I67"/>
    <mergeCell ref="A58:I58"/>
    <mergeCell ref="B4:M4"/>
    <mergeCell ref="A64:I64"/>
    <mergeCell ref="A59:I59"/>
    <mergeCell ref="B30:C30"/>
    <mergeCell ref="A49:I49"/>
    <mergeCell ref="A60:I60"/>
    <mergeCell ref="B32:C32"/>
    <mergeCell ref="B26:C26"/>
    <mergeCell ref="A54:I54"/>
    <mergeCell ref="B31:C31"/>
    <mergeCell ref="A55:I55"/>
    <mergeCell ref="B27:C27"/>
  </mergeCells>
  <dataValidations count="1">
    <dataValidation type="list" allowBlank="1" sqref="D9:D20 D26:D32 D38:D43" xr:uid="{00000000-0002-0000-0100-000000000000}">
      <formula1>"A,B,C,Trasversale"</formula1>
    </dataValidation>
  </dataValidations>
  <pageMargins left="0.75" right="0.75" top="1" bottom="1"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4"/>
  <sheetViews>
    <sheetView showGridLines="0" workbookViewId="0">
      <selection activeCell="F6" sqref="F6"/>
    </sheetView>
  </sheetViews>
  <sheetFormatPr defaultRowHeight="14.5" x14ac:dyDescent="0.35"/>
  <cols>
    <col min="1" max="1" width="62" customWidth="1"/>
    <col min="2" max="2" width="16" customWidth="1"/>
    <col min="3" max="4" width="20" customWidth="1"/>
    <col min="5" max="5" width="24" customWidth="1"/>
    <col min="6" max="7" width="18" customWidth="1"/>
  </cols>
  <sheetData>
    <row r="1" spans="1:7" ht="17" x14ac:dyDescent="0.4">
      <c r="A1" s="1" t="s">
        <v>99</v>
      </c>
    </row>
    <row r="2" spans="1:7" x14ac:dyDescent="0.35">
      <c r="A2" s="4" t="s">
        <v>100</v>
      </c>
    </row>
    <row r="3" spans="1:7" x14ac:dyDescent="0.35">
      <c r="A3" s="5" t="s">
        <v>101</v>
      </c>
      <c r="B3" s="6">
        <v>2027</v>
      </c>
      <c r="C3" t="s">
        <v>102</v>
      </c>
      <c r="D3" s="6"/>
    </row>
    <row r="5" spans="1:7" x14ac:dyDescent="0.35">
      <c r="A5" s="7" t="s">
        <v>103</v>
      </c>
    </row>
    <row r="6" spans="1:7" ht="44" customHeight="1" x14ac:dyDescent="0.35">
      <c r="A6" s="8" t="s">
        <v>4</v>
      </c>
      <c r="B6" s="8" t="s">
        <v>104</v>
      </c>
      <c r="C6" s="8" t="s">
        <v>105</v>
      </c>
      <c r="D6" s="8" t="s">
        <v>106</v>
      </c>
      <c r="E6" s="8" t="s">
        <v>107</v>
      </c>
      <c r="F6" s="8" t="s">
        <v>108</v>
      </c>
      <c r="G6" s="8" t="s">
        <v>109</v>
      </c>
    </row>
    <row r="7" spans="1:7" x14ac:dyDescent="0.35">
      <c r="A7" s="24" t="str">
        <f>IF('Piano finanziario'!A9="","",'Piano finanziario'!A9)</f>
        <v>Coordinatore di progetto</v>
      </c>
      <c r="B7" s="10">
        <f>CHOOSE(VALUE($B$3)-2026,'Piano finanziario'!E9,'Piano finanziario'!F9,'Piano finanziario'!G9)</f>
        <v>0</v>
      </c>
      <c r="C7" s="9"/>
      <c r="D7" s="12">
        <f>CHOOSE(VALUE($B$3)-2026,'Piano finanziario'!J9,'Piano finanziario'!K9,'Piano finanziario'!L9)</f>
        <v>0</v>
      </c>
      <c r="E7" s="11"/>
      <c r="F7" s="12">
        <f t="shared" ref="F7:F18" si="0">IF(C7=0,0,E7/C7)</f>
        <v>0</v>
      </c>
      <c r="G7" s="12">
        <f t="shared" ref="G7:G18" si="1">D7-E7</f>
        <v>0</v>
      </c>
    </row>
    <row r="8" spans="1:7" x14ac:dyDescent="0.35">
      <c r="A8" s="24" t="str">
        <f>IF('Piano finanziario'!A10="","",'Piano finanziario'!A10)</f>
        <v>Educatore professionale</v>
      </c>
      <c r="B8" s="10">
        <f>CHOOSE(VALUE($B$3)-2026,'Piano finanziario'!E10,'Piano finanziario'!F10,'Piano finanziario'!G10)</f>
        <v>0</v>
      </c>
      <c r="C8" s="9"/>
      <c r="D8" s="12">
        <f>CHOOSE(VALUE($B$3)-2026,'Piano finanziario'!J10,'Piano finanziario'!K10,'Piano finanziario'!L10)</f>
        <v>0</v>
      </c>
      <c r="E8" s="11"/>
      <c r="F8" s="12">
        <f t="shared" si="0"/>
        <v>0</v>
      </c>
      <c r="G8" s="12">
        <f t="shared" si="1"/>
        <v>0</v>
      </c>
    </row>
    <row r="9" spans="1:7" x14ac:dyDescent="0.35">
      <c r="A9" s="24" t="str">
        <f>IF('Piano finanziario'!A11="","",'Piano finanziario'!A11)</f>
        <v>OSS / ASA</v>
      </c>
      <c r="B9" s="10">
        <f>CHOOSE(VALUE($B$3)-2026,'Piano finanziario'!E11,'Piano finanziario'!F11,'Piano finanziario'!G11)</f>
        <v>0</v>
      </c>
      <c r="C9" s="9"/>
      <c r="D9" s="12">
        <f>CHOOSE(VALUE($B$3)-2026,'Piano finanziario'!J11,'Piano finanziario'!K11,'Piano finanziario'!L11)</f>
        <v>0</v>
      </c>
      <c r="E9" s="11"/>
      <c r="F9" s="12">
        <f t="shared" si="0"/>
        <v>0</v>
      </c>
      <c r="G9" s="12">
        <f t="shared" si="1"/>
        <v>0</v>
      </c>
    </row>
    <row r="10" spans="1:7" x14ac:dyDescent="0.35">
      <c r="A10" s="24" t="str">
        <f>IF('Piano finanziario'!A12="","",'Piano finanziario'!A12)</f>
        <v>Operatore di comunità / territoriale</v>
      </c>
      <c r="B10" s="10">
        <f>CHOOSE(VALUE($B$3)-2026,'Piano finanziario'!E12,'Piano finanziario'!F12,'Piano finanziario'!G12)</f>
        <v>0</v>
      </c>
      <c r="C10" s="9"/>
      <c r="D10" s="12">
        <f>CHOOSE(VALUE($B$3)-2026,'Piano finanziario'!J12,'Piano finanziario'!K12,'Piano finanziario'!L12)</f>
        <v>0</v>
      </c>
      <c r="E10" s="11"/>
      <c r="F10" s="12">
        <f t="shared" si="0"/>
        <v>0</v>
      </c>
      <c r="G10" s="12">
        <f t="shared" si="1"/>
        <v>0</v>
      </c>
    </row>
    <row r="11" spans="1:7" x14ac:dyDescent="0.35">
      <c r="A11" s="24" t="str">
        <f>IF('Piano finanziario'!A13="","",'Piano finanziario'!A13)</f>
        <v>Altre figure</v>
      </c>
      <c r="B11" s="10">
        <f>CHOOSE(VALUE($B$3)-2026,'Piano finanziario'!E13,'Piano finanziario'!F13,'Piano finanziario'!G13)</f>
        <v>0</v>
      </c>
      <c r="C11" s="9"/>
      <c r="D11" s="12">
        <f>CHOOSE(VALUE($B$3)-2026,'Piano finanziario'!J13,'Piano finanziario'!K13,'Piano finanziario'!L13)</f>
        <v>0</v>
      </c>
      <c r="E11" s="11"/>
      <c r="F11" s="12">
        <f t="shared" si="0"/>
        <v>0</v>
      </c>
      <c r="G11" s="12">
        <f t="shared" si="1"/>
        <v>0</v>
      </c>
    </row>
    <row r="12" spans="1:7" x14ac:dyDescent="0.35">
      <c r="A12" s="24" t="str">
        <f>IF('Piano finanziario'!A14="","",'Piano finanziario'!A14)</f>
        <v>Personale amministrativo dedicato al progetto</v>
      </c>
      <c r="B12" s="10">
        <f>CHOOSE(VALUE($B$3)-2026,'Piano finanziario'!E14,'Piano finanziario'!F14,'Piano finanziario'!G14)</f>
        <v>0</v>
      </c>
      <c r="C12" s="9"/>
      <c r="D12" s="12">
        <f>CHOOSE(VALUE($B$3)-2026,'Piano finanziario'!J14,'Piano finanziario'!K14,'Piano finanziario'!L14)</f>
        <v>0</v>
      </c>
      <c r="E12" s="11"/>
      <c r="F12" s="12">
        <f t="shared" si="0"/>
        <v>0</v>
      </c>
      <c r="G12" s="12">
        <f t="shared" si="1"/>
        <v>0</v>
      </c>
    </row>
    <row r="13" spans="1:7" x14ac:dyDescent="0.35">
      <c r="A13" s="24" t="str">
        <f>IF('Piano finanziario'!A15="","",'Piano finanziario'!A15)</f>
        <v/>
      </c>
      <c r="B13" s="10">
        <f>CHOOSE(VALUE($B$3)-2026,'Piano finanziario'!E15,'Piano finanziario'!F15,'Piano finanziario'!G15)</f>
        <v>0</v>
      </c>
      <c r="C13" s="9"/>
      <c r="D13" s="12">
        <f>CHOOSE(VALUE($B$3)-2026,'Piano finanziario'!J15,'Piano finanziario'!K15,'Piano finanziario'!L15)</f>
        <v>0</v>
      </c>
      <c r="E13" s="11"/>
      <c r="F13" s="12">
        <f t="shared" si="0"/>
        <v>0</v>
      </c>
      <c r="G13" s="12">
        <f t="shared" si="1"/>
        <v>0</v>
      </c>
    </row>
    <row r="14" spans="1:7" x14ac:dyDescent="0.35">
      <c r="A14" s="24" t="str">
        <f>IF('Piano finanziario'!A16="","",'Piano finanziario'!A16)</f>
        <v/>
      </c>
      <c r="B14" s="10">
        <f>CHOOSE(VALUE($B$3)-2026,'Piano finanziario'!E16,'Piano finanziario'!F16,'Piano finanziario'!G16)</f>
        <v>0</v>
      </c>
      <c r="C14" s="9"/>
      <c r="D14" s="12">
        <f>CHOOSE(VALUE($B$3)-2026,'Piano finanziario'!J16,'Piano finanziario'!K16,'Piano finanziario'!L16)</f>
        <v>0</v>
      </c>
      <c r="E14" s="11"/>
      <c r="F14" s="12">
        <f t="shared" si="0"/>
        <v>0</v>
      </c>
      <c r="G14" s="12">
        <f t="shared" si="1"/>
        <v>0</v>
      </c>
    </row>
    <row r="15" spans="1:7" x14ac:dyDescent="0.35">
      <c r="A15" s="24" t="str">
        <f>IF('Piano finanziario'!A17="","",'Piano finanziario'!A17)</f>
        <v/>
      </c>
      <c r="B15" s="10">
        <f>CHOOSE(VALUE($B$3)-2026,'Piano finanziario'!E17,'Piano finanziario'!F17,'Piano finanziario'!G17)</f>
        <v>0</v>
      </c>
      <c r="C15" s="9"/>
      <c r="D15" s="12">
        <f>CHOOSE(VALUE($B$3)-2026,'Piano finanziario'!J17,'Piano finanziario'!K17,'Piano finanziario'!L17)</f>
        <v>0</v>
      </c>
      <c r="E15" s="11"/>
      <c r="F15" s="12">
        <f t="shared" si="0"/>
        <v>0</v>
      </c>
      <c r="G15" s="12">
        <f t="shared" si="1"/>
        <v>0</v>
      </c>
    </row>
    <row r="16" spans="1:7" x14ac:dyDescent="0.35">
      <c r="A16" s="24" t="str">
        <f>IF('Piano finanziario'!A18="","",'Piano finanziario'!A18)</f>
        <v/>
      </c>
      <c r="B16" s="10">
        <f>CHOOSE(VALUE($B$3)-2026,'Piano finanziario'!E18,'Piano finanziario'!F18,'Piano finanziario'!G18)</f>
        <v>0</v>
      </c>
      <c r="C16" s="9"/>
      <c r="D16" s="12">
        <f>CHOOSE(VALUE($B$3)-2026,'Piano finanziario'!J18,'Piano finanziario'!K18,'Piano finanziario'!L18)</f>
        <v>0</v>
      </c>
      <c r="E16" s="11"/>
      <c r="F16" s="12">
        <f t="shared" si="0"/>
        <v>0</v>
      </c>
      <c r="G16" s="12">
        <f t="shared" si="1"/>
        <v>0</v>
      </c>
    </row>
    <row r="17" spans="1:7" x14ac:dyDescent="0.35">
      <c r="A17" s="24" t="str">
        <f>IF('Piano finanziario'!A19="","",'Piano finanziario'!A19)</f>
        <v/>
      </c>
      <c r="B17" s="10">
        <f>CHOOSE(VALUE($B$3)-2026,'Piano finanziario'!E19,'Piano finanziario'!F19,'Piano finanziario'!G19)</f>
        <v>0</v>
      </c>
      <c r="C17" s="9"/>
      <c r="D17" s="12">
        <f>CHOOSE(VALUE($B$3)-2026,'Piano finanziario'!J19,'Piano finanziario'!K19,'Piano finanziario'!L19)</f>
        <v>0</v>
      </c>
      <c r="E17" s="11"/>
      <c r="F17" s="12">
        <f t="shared" si="0"/>
        <v>0</v>
      </c>
      <c r="G17" s="12">
        <f t="shared" si="1"/>
        <v>0</v>
      </c>
    </row>
    <row r="18" spans="1:7" x14ac:dyDescent="0.35">
      <c r="A18" s="24" t="str">
        <f>IF('Piano finanziario'!A20="","",'Piano finanziario'!A20)</f>
        <v/>
      </c>
      <c r="B18" s="10">
        <f>CHOOSE(VALUE($B$3)-2026,'Piano finanziario'!E20,'Piano finanziario'!F20,'Piano finanziario'!G20)</f>
        <v>0</v>
      </c>
      <c r="C18" s="9"/>
      <c r="D18" s="12">
        <f>CHOOSE(VALUE($B$3)-2026,'Piano finanziario'!J20,'Piano finanziario'!K20,'Piano finanziario'!L20)</f>
        <v>0</v>
      </c>
      <c r="E18" s="11"/>
      <c r="F18" s="12">
        <f t="shared" si="0"/>
        <v>0</v>
      </c>
      <c r="G18" s="12">
        <f t="shared" si="1"/>
        <v>0</v>
      </c>
    </row>
    <row r="19" spans="1:7" x14ac:dyDescent="0.35">
      <c r="A19" s="5" t="s">
        <v>110</v>
      </c>
      <c r="B19" s="15">
        <f>SUM(B7:B18)</f>
        <v>0</v>
      </c>
      <c r="C19" s="15">
        <f>SUM(C7:C18)</f>
        <v>0</v>
      </c>
      <c r="D19" s="13">
        <f>SUM(D7:D18)</f>
        <v>0</v>
      </c>
      <c r="E19" s="13">
        <f>SUM(E7:E18)</f>
        <v>0</v>
      </c>
      <c r="G19" s="13">
        <f>SUM(G7:G18)</f>
        <v>0</v>
      </c>
    </row>
    <row r="21" spans="1:7" x14ac:dyDescent="0.35">
      <c r="A21" s="7" t="s">
        <v>111</v>
      </c>
    </row>
    <row r="22" spans="1:7" ht="30" customHeight="1" x14ac:dyDescent="0.35">
      <c r="A22" s="8" t="s">
        <v>24</v>
      </c>
      <c r="B22" s="8"/>
      <c r="C22" s="8"/>
      <c r="D22" s="8" t="s">
        <v>106</v>
      </c>
      <c r="E22" s="8" t="s">
        <v>112</v>
      </c>
      <c r="F22" s="8"/>
      <c r="G22" s="8" t="s">
        <v>109</v>
      </c>
    </row>
    <row r="23" spans="1:7" ht="29" x14ac:dyDescent="0.35">
      <c r="A23" s="25" t="s">
        <v>26</v>
      </c>
      <c r="D23" s="12">
        <f>CHOOSE(VALUE($B$3)-2026,'Piano finanziario'!J26,'Piano finanziario'!K26,'Piano finanziario'!L26)</f>
        <v>0</v>
      </c>
      <c r="E23" s="11"/>
      <c r="G23" s="12">
        <f t="shared" ref="G23:G29" si="2">D23-E23</f>
        <v>0</v>
      </c>
    </row>
    <row r="24" spans="1:7" x14ac:dyDescent="0.35">
      <c r="A24" s="25" t="s">
        <v>27</v>
      </c>
      <c r="D24" s="12">
        <f>CHOOSE(VALUE($B$3)-2026,'Piano finanziario'!J27,'Piano finanziario'!K27,'Piano finanziario'!L27)</f>
        <v>0</v>
      </c>
      <c r="E24" s="11"/>
      <c r="G24" s="12">
        <f t="shared" si="2"/>
        <v>0</v>
      </c>
    </row>
    <row r="25" spans="1:7" x14ac:dyDescent="0.35">
      <c r="A25" s="25" t="s">
        <v>28</v>
      </c>
      <c r="D25" s="12">
        <f>CHOOSE(VALUE($B$3)-2026,'Piano finanziario'!J28,'Piano finanziario'!K28,'Piano finanziario'!L28)</f>
        <v>0</v>
      </c>
      <c r="E25" s="11"/>
      <c r="G25" s="12">
        <f t="shared" si="2"/>
        <v>0</v>
      </c>
    </row>
    <row r="26" spans="1:7" x14ac:dyDescent="0.35">
      <c r="A26" s="25" t="s">
        <v>29</v>
      </c>
      <c r="D26" s="12">
        <f>CHOOSE(VALUE($B$3)-2026,'Piano finanziario'!J29,'Piano finanziario'!K29,'Piano finanziario'!L29)</f>
        <v>0</v>
      </c>
      <c r="E26" s="11"/>
      <c r="G26" s="12">
        <f t="shared" si="2"/>
        <v>0</v>
      </c>
    </row>
    <row r="27" spans="1:7" x14ac:dyDescent="0.35">
      <c r="A27" s="25" t="s">
        <v>30</v>
      </c>
      <c r="D27" s="12">
        <f>CHOOSE(VALUE($B$3)-2026,'Piano finanziario'!J30,'Piano finanziario'!K30,'Piano finanziario'!L30)</f>
        <v>0</v>
      </c>
      <c r="E27" s="11"/>
      <c r="G27" s="12">
        <f t="shared" si="2"/>
        <v>0</v>
      </c>
    </row>
    <row r="28" spans="1:7" x14ac:dyDescent="0.35">
      <c r="A28" s="25" t="s">
        <v>31</v>
      </c>
      <c r="D28" s="12">
        <f>CHOOSE(VALUE($B$3)-2026,'Piano finanziario'!J31,'Piano finanziario'!K31,'Piano finanziario'!L31)</f>
        <v>0</v>
      </c>
      <c r="E28" s="11"/>
      <c r="G28" s="12">
        <f t="shared" si="2"/>
        <v>0</v>
      </c>
    </row>
    <row r="29" spans="1:7" ht="44" customHeight="1" x14ac:dyDescent="0.35">
      <c r="A29" s="25" t="s">
        <v>32</v>
      </c>
      <c r="D29" s="12">
        <f>CHOOSE(VALUE($B$3)-2026,'Piano finanziario'!J32,'Piano finanziario'!K32,'Piano finanziario'!L32)</f>
        <v>0</v>
      </c>
      <c r="E29" s="11"/>
      <c r="G29" s="12">
        <f t="shared" si="2"/>
        <v>0</v>
      </c>
    </row>
    <row r="30" spans="1:7" x14ac:dyDescent="0.35">
      <c r="A30" s="5" t="s">
        <v>33</v>
      </c>
      <c r="D30" s="13">
        <f>SUM(D23:D29)</f>
        <v>0</v>
      </c>
      <c r="E30" s="13">
        <f>SUM(E23:E29)</f>
        <v>0</v>
      </c>
      <c r="G30" s="13">
        <f>SUM(G23:G29)</f>
        <v>0</v>
      </c>
    </row>
    <row r="32" spans="1:7" x14ac:dyDescent="0.35">
      <c r="A32" s="7" t="s">
        <v>113</v>
      </c>
    </row>
    <row r="33" spans="1:7" x14ac:dyDescent="0.35">
      <c r="A33" s="16" t="s">
        <v>114</v>
      </c>
      <c r="E33" s="12">
        <f>E19+E30</f>
        <v>0</v>
      </c>
    </row>
    <row r="34" spans="1:7" ht="30" customHeight="1" x14ac:dyDescent="0.35">
      <c r="A34" s="16" t="s">
        <v>115</v>
      </c>
      <c r="E34" s="11"/>
    </row>
    <row r="35" spans="1:7" ht="30" customHeight="1" x14ac:dyDescent="0.35">
      <c r="A35" s="16" t="s">
        <v>116</v>
      </c>
      <c r="E35" s="12">
        <f>MIN(E34,'Piano finanziario'!H51*E19)</f>
        <v>0</v>
      </c>
    </row>
    <row r="36" spans="1:7" x14ac:dyDescent="0.35">
      <c r="A36" s="16" t="s">
        <v>117</v>
      </c>
      <c r="E36" s="11"/>
    </row>
    <row r="37" spans="1:7" x14ac:dyDescent="0.35">
      <c r="A37" s="16" t="s">
        <v>118</v>
      </c>
      <c r="E37" s="11"/>
    </row>
    <row r="38" spans="1:7" x14ac:dyDescent="0.35">
      <c r="A38" s="16" t="s">
        <v>119</v>
      </c>
      <c r="E38" s="11"/>
    </row>
    <row r="39" spans="1:7" x14ac:dyDescent="0.35">
      <c r="A39" s="16" t="s">
        <v>120</v>
      </c>
      <c r="E39" s="12">
        <f>E33+E35-E36-E37-E38</f>
        <v>0</v>
      </c>
    </row>
    <row r="40" spans="1:7" x14ac:dyDescent="0.35">
      <c r="A40" s="16" t="s">
        <v>121</v>
      </c>
      <c r="E40" s="12">
        <f>CHOOSE(VALUE($B$3)-2026,'Piano finanziario'!J55,'Piano finanziario'!K55,'Piano finanziario'!L55)</f>
        <v>0</v>
      </c>
    </row>
    <row r="41" spans="1:7" x14ac:dyDescent="0.35">
      <c r="A41" s="14" t="s">
        <v>122</v>
      </c>
      <c r="E41" s="13">
        <f>MAX(0,MIN(E39,E40))</f>
        <v>0</v>
      </c>
    </row>
    <row r="42" spans="1:7" x14ac:dyDescent="0.35">
      <c r="A42" s="16" t="s">
        <v>123</v>
      </c>
      <c r="E42" s="11"/>
    </row>
    <row r="43" spans="1:7" x14ac:dyDescent="0.35">
      <c r="A43" s="14" t="s">
        <v>124</v>
      </c>
      <c r="E43" s="13">
        <f>E41-E42</f>
        <v>0</v>
      </c>
    </row>
    <row r="44" spans="1:7" x14ac:dyDescent="0.35">
      <c r="A44" s="16" t="s">
        <v>125</v>
      </c>
      <c r="E44" s="12">
        <f>E40-E41</f>
        <v>0</v>
      </c>
    </row>
    <row r="46" spans="1:7" x14ac:dyDescent="0.35">
      <c r="A46" s="7" t="s">
        <v>126</v>
      </c>
    </row>
    <row r="47" spans="1:7" ht="30" customHeight="1" x14ac:dyDescent="0.35">
      <c r="A47" s="8" t="s">
        <v>127</v>
      </c>
      <c r="B47" s="8"/>
      <c r="C47" s="8"/>
      <c r="D47" s="8" t="s">
        <v>128</v>
      </c>
      <c r="E47" s="8" t="s">
        <v>129</v>
      </c>
      <c r="F47" s="8"/>
      <c r="G47" s="8" t="s">
        <v>95</v>
      </c>
    </row>
    <row r="48" spans="1:7" x14ac:dyDescent="0.35">
      <c r="A48" s="24" t="s">
        <v>130</v>
      </c>
      <c r="D48" s="18">
        <f>CHOOSE(VALUE($B$3)-2026,321999.59,321999.59,321999.58)</f>
        <v>321999.59000000003</v>
      </c>
      <c r="E48" s="11"/>
      <c r="G48" s="20" t="str">
        <f>IF(E48&lt;=D48+0.005,"OK","SUPERA IL TETTO")</f>
        <v>OK</v>
      </c>
    </row>
    <row r="49" spans="1:7" x14ac:dyDescent="0.35">
      <c r="A49" s="24" t="s">
        <v>131</v>
      </c>
      <c r="D49" s="18">
        <f>CHOOSE(VALUE($B$3)-2026,264314.09,264314.09,0)</f>
        <v>264314.09000000003</v>
      </c>
      <c r="E49" s="11"/>
      <c r="G49" s="20" t="str">
        <f>IF(E49&lt;=D49+0.005,"OK","SUPERA IL TETTO")</f>
        <v>OK</v>
      </c>
    </row>
    <row r="50" spans="1:7" x14ac:dyDescent="0.35">
      <c r="A50" s="24" t="s">
        <v>132</v>
      </c>
      <c r="D50" s="18">
        <f>CHOOSE(VALUE($B$3)-2026,34000,34000,34000)</f>
        <v>34000</v>
      </c>
      <c r="E50" s="11"/>
      <c r="G50" s="20" t="str">
        <f>IF(E50&lt;=D50+0.005,"OK","SUPERA IL TETTO")</f>
        <v>OK</v>
      </c>
    </row>
    <row r="51" spans="1:7" x14ac:dyDescent="0.35">
      <c r="A51" s="24" t="s">
        <v>133</v>
      </c>
      <c r="D51" s="18">
        <f>CHOOSE(VALUE($B$3)-2026,88027.82,88027.82,88027.82)</f>
        <v>88027.82</v>
      </c>
      <c r="E51" s="11"/>
      <c r="G51" s="20" t="str">
        <f>IF(E51&lt;=D51+0.005,"OK","SUPERA IL TETTO")</f>
        <v>OK</v>
      </c>
    </row>
    <row r="52" spans="1:7" x14ac:dyDescent="0.35">
      <c r="A52" s="5" t="s">
        <v>134</v>
      </c>
      <c r="D52" s="13">
        <f>SUM(D48:D51)</f>
        <v>708341.5</v>
      </c>
      <c r="E52" s="13">
        <f>SUM(E48:E51)</f>
        <v>0</v>
      </c>
      <c r="G52" s="20" t="str">
        <f>IF(ABS(E52-E41)&lt;0.01,"OK","VERIFICARE")</f>
        <v>OK</v>
      </c>
    </row>
    <row r="54" spans="1:7" ht="54" customHeight="1" x14ac:dyDescent="0.35">
      <c r="A54" s="36" t="s">
        <v>135</v>
      </c>
      <c r="B54" s="28"/>
      <c r="C54" s="28"/>
      <c r="D54" s="28"/>
      <c r="E54" s="28"/>
      <c r="F54" s="28"/>
      <c r="G54" s="28"/>
    </row>
  </sheetData>
  <mergeCells count="1">
    <mergeCell ref="A54:G54"/>
  </mergeCells>
  <dataValidations count="1">
    <dataValidation type="list" sqref="B3" xr:uid="{00000000-0002-0000-0200-000000000000}">
      <formula1>"2027,2028,2029"</formula1>
    </dataValidation>
  </dataValidations>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Istruzioni</vt:lpstr>
      <vt:lpstr>Piano finanziario</vt:lpstr>
      <vt:lpstr>Rendiconto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Erica Corbetta</cp:lastModifiedBy>
  <dcterms:created xsi:type="dcterms:W3CDTF">2026-10-05T07:47:59Z</dcterms:created>
  <dcterms:modified xsi:type="dcterms:W3CDTF">2026-10-05T08:22:27Z</dcterms:modified>
</cp:coreProperties>
</file>